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7710"/>
  </bookViews>
  <sheets>
    <sheet name="TEST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56" i="1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W56" s="1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W55" s="1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W54" s="1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W53" s="1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W52" s="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W51" s="1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W50" s="1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W49" s="1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W48" s="1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W47" s="1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W46" s="1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W45" s="1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W44" s="1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W43" s="1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W42" s="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W41" s="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W40" s="1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W39" s="1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W38" s="1"/>
  <c r="V37"/>
  <c r="V57" s="1"/>
  <c r="U37"/>
  <c r="U57" s="1"/>
  <c r="T37"/>
  <c r="T57" s="1"/>
  <c r="S37"/>
  <c r="S57" s="1"/>
  <c r="R37"/>
  <c r="R57" s="1"/>
  <c r="Q37"/>
  <c r="Q57" s="1"/>
  <c r="P37"/>
  <c r="P57" s="1"/>
  <c r="O37"/>
  <c r="O57" s="1"/>
  <c r="N37"/>
  <c r="N57" s="1"/>
  <c r="M37"/>
  <c r="M57" s="1"/>
  <c r="L37"/>
  <c r="L57" s="1"/>
  <c r="K37"/>
  <c r="K57" s="1"/>
  <c r="J37"/>
  <c r="J57" s="1"/>
  <c r="I37"/>
  <c r="I57" s="1"/>
  <c r="H37"/>
  <c r="H57" s="1"/>
  <c r="G37"/>
  <c r="G57" s="1"/>
  <c r="F37"/>
  <c r="F57" s="1"/>
  <c r="E37"/>
  <c r="E57" s="1"/>
  <c r="D37"/>
  <c r="D57" s="1"/>
  <c r="C37"/>
  <c r="C57" s="1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G28"/>
  <c r="G29" s="1"/>
  <c r="F28"/>
  <c r="F29" s="1"/>
  <c r="E28"/>
  <c r="E29" s="1"/>
  <c r="D28"/>
  <c r="D29" s="1"/>
  <c r="C28"/>
  <c r="X32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Y28" l="1"/>
  <c r="D70" s="1"/>
  <c r="D80" s="1"/>
  <c r="Q58"/>
  <c r="D74" s="1"/>
  <c r="X31"/>
  <c r="D61" s="1"/>
  <c r="W37"/>
  <c r="X57" s="1"/>
  <c r="C29"/>
  <c r="Q30" s="1"/>
  <c r="D72" s="1"/>
  <c r="D82" s="1"/>
  <c r="D67" l="1"/>
  <c r="D63"/>
  <c r="D65"/>
  <c r="D78"/>
  <c r="D84"/>
  <c r="E87" l="1"/>
  <c r="E90" s="1"/>
  <c r="F92" s="1"/>
  <c r="E88"/>
</calcChain>
</file>

<file path=xl/sharedStrings.xml><?xml version="1.0" encoding="utf-8"?>
<sst xmlns="http://schemas.openxmlformats.org/spreadsheetml/2006/main" count="103" uniqueCount="75">
  <si>
    <t>Bozdech et al.(2003) 3D7 data :Traditional k-means Vs Overlapped for k=15</t>
  </si>
  <si>
    <t>AUTHOR: Victor Chukwudi Osamor</t>
  </si>
  <si>
    <t>DATE: 27 Dec 2014</t>
  </si>
  <si>
    <t>(a)</t>
  </si>
  <si>
    <t>Overlapped k-means</t>
  </si>
  <si>
    <t>TOTAL</t>
  </si>
  <si>
    <t>Cluster</t>
  </si>
  <si>
    <r>
      <t>t</t>
    </r>
    <r>
      <rPr>
        <b/>
        <vertAlign val="subscript"/>
        <sz val="12"/>
        <rFont val="Arial"/>
        <family val="2"/>
      </rPr>
      <t>r+</t>
    </r>
  </si>
  <si>
    <r>
      <t>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r+</t>
    </r>
  </si>
  <si>
    <t>T</t>
  </si>
  <si>
    <t>r</t>
  </si>
  <si>
    <t>a</t>
  </si>
  <si>
    <t>d</t>
  </si>
  <si>
    <t>i</t>
  </si>
  <si>
    <t>t</t>
  </si>
  <si>
    <t>o</t>
  </si>
  <si>
    <t>n</t>
  </si>
  <si>
    <t>l</t>
  </si>
  <si>
    <t>k</t>
  </si>
  <si>
    <t>-</t>
  </si>
  <si>
    <t>m</t>
  </si>
  <si>
    <t>e</t>
  </si>
  <si>
    <t>s</t>
  </si>
  <si>
    <r>
      <t>t</t>
    </r>
    <r>
      <rPr>
        <b/>
        <vertAlign val="subscript"/>
        <sz val="10"/>
        <rFont val="Arial"/>
        <family val="2"/>
      </rPr>
      <t>+c</t>
    </r>
  </si>
  <si>
    <r>
      <t>∑</t>
    </r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 xml:space="preserve">r+    </t>
    </r>
    <r>
      <rPr>
        <b/>
        <sz val="10"/>
        <rFont val="Arial"/>
        <family val="2"/>
      </rPr>
      <t>=</t>
    </r>
  </si>
  <si>
    <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+c</t>
    </r>
  </si>
  <si>
    <r>
      <t>∑</t>
    </r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+c</t>
    </r>
    <r>
      <rPr>
        <b/>
        <sz val="10"/>
        <rFont val="Arial"/>
        <family val="2"/>
      </rPr>
      <t xml:space="preserve"> =</t>
    </r>
  </si>
  <si>
    <t>N=</t>
  </si>
  <si>
    <t>(b)</t>
  </si>
  <si>
    <t>CLUSTERS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</si>
  <si>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</si>
  <si>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</si>
  <si>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</si>
  <si>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</si>
  <si>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</si>
  <si>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</si>
  <si>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</si>
  <si>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</si>
  <si>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</si>
  <si>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</si>
  <si>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</si>
  <si>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</si>
  <si>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</si>
  <si>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14' </t>
  </si>
  <si>
    <t>15'</t>
  </si>
  <si>
    <t>16'</t>
  </si>
  <si>
    <t>17'</t>
  </si>
  <si>
    <t>18'</t>
  </si>
  <si>
    <t>19'</t>
  </si>
  <si>
    <t>20'</t>
  </si>
  <si>
    <r>
      <t>∑t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rc</t>
    </r>
    <r>
      <rPr>
        <b/>
        <sz val="10"/>
        <rFont val="Arial"/>
        <family val="2"/>
      </rPr>
      <t xml:space="preserve"> =</t>
    </r>
  </si>
  <si>
    <r>
      <t>∑t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rc</t>
    </r>
    <r>
      <rPr>
        <b/>
        <sz val="12"/>
        <rFont val="Arial"/>
        <family val="2"/>
      </rPr>
      <t xml:space="preserve"> =</t>
    </r>
  </si>
  <si>
    <t>N   =</t>
  </si>
  <si>
    <r>
      <t>N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</si>
  <si>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r>
      <t>(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</si>
  <si>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r>
      <t>N</t>
    </r>
    <r>
      <rPr>
        <b/>
        <vertAlign val="superscript"/>
        <sz val="12"/>
        <rFont val="Arial"/>
        <family val="2"/>
      </rPr>
      <t xml:space="preserve">2       </t>
    </r>
    <r>
      <rPr>
        <b/>
        <sz val="12"/>
        <rFont val="Arial"/>
        <family val="2"/>
      </rPr>
      <t>=</t>
    </r>
  </si>
  <si>
    <r>
      <t>∑t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 xml:space="preserve">r+    </t>
    </r>
    <r>
      <rPr>
        <b/>
        <sz val="12"/>
        <rFont val="Arial"/>
        <family val="2"/>
      </rPr>
      <t>=</t>
    </r>
  </si>
  <si>
    <r>
      <t>∑t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+c</t>
    </r>
    <r>
      <rPr>
        <b/>
        <sz val="12"/>
        <rFont val="Arial"/>
        <family val="2"/>
      </rPr>
      <t xml:space="preserve"> =</t>
    </r>
  </si>
  <si>
    <t>a=</t>
  </si>
  <si>
    <t>b=</t>
  </si>
  <si>
    <t>c=</t>
  </si>
  <si>
    <t>d=</t>
  </si>
  <si>
    <r>
      <t>ARI</t>
    </r>
    <r>
      <rPr>
        <b/>
        <vertAlign val="subscript"/>
        <sz val="10"/>
        <rFont val="Arial"/>
        <family val="2"/>
      </rPr>
      <t>HA</t>
    </r>
    <r>
      <rPr>
        <b/>
        <sz val="10"/>
        <rFont val="Arial"/>
        <family val="2"/>
      </rPr>
      <t xml:space="preserve"> =</t>
    </r>
  </si>
  <si>
    <t>Numerator</t>
  </si>
  <si>
    <t>Denomenator</t>
  </si>
  <si>
    <t xml:space="preserve">Quality of Cluster/Agreement/ Recovery: </t>
  </si>
  <si>
    <t xml:space="preserve">Set of Heuristics for validating clustering technique </t>
  </si>
  <si>
    <t>&gt;=0.90</t>
  </si>
  <si>
    <t>&gt;=0.80</t>
  </si>
  <si>
    <t>Good</t>
  </si>
  <si>
    <t>&gt;=0.65</t>
  </si>
  <si>
    <t>Moderate</t>
  </si>
  <si>
    <t>&lt;0.65</t>
  </si>
  <si>
    <t>Poor</t>
  </si>
  <si>
    <t>Excellent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</si>
</sst>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5" fillId="0" borderId="0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8" fillId="2" borderId="8" xfId="1" applyFont="1" applyFill="1" applyBorder="1" applyAlignment="1">
      <alignment horizontal="right" wrapText="1"/>
    </xf>
    <xf numFmtId="0" fontId="8" fillId="2" borderId="0" xfId="1" applyFill="1"/>
    <xf numFmtId="0" fontId="8" fillId="3" borderId="0" xfId="1" applyFill="1"/>
    <xf numFmtId="0" fontId="0" fillId="0" borderId="9" xfId="0" applyBorder="1"/>
    <xf numFmtId="0" fontId="8" fillId="3" borderId="8" xfId="1" applyFont="1" applyFill="1" applyBorder="1" applyAlignment="1">
      <alignment horizontal="right" wrapText="1"/>
    </xf>
    <xf numFmtId="0" fontId="0" fillId="4" borderId="0" xfId="0" applyFill="1"/>
    <xf numFmtId="0" fontId="1" fillId="0" borderId="10" xfId="0" applyFont="1" applyBorder="1"/>
    <xf numFmtId="0" fontId="0" fillId="0" borderId="10" xfId="0" applyBorder="1"/>
    <xf numFmtId="0" fontId="0" fillId="5" borderId="0" xfId="0" applyFill="1"/>
    <xf numFmtId="0" fontId="0" fillId="0" borderId="11" xfId="0" applyBorder="1"/>
    <xf numFmtId="0" fontId="0" fillId="0" borderId="7" xfId="0" applyBorder="1"/>
    <xf numFmtId="0" fontId="0" fillId="0" borderId="0" xfId="0" applyFill="1" applyBorder="1"/>
    <xf numFmtId="0" fontId="0" fillId="0" borderId="12" xfId="0" applyFill="1" applyBorder="1"/>
    <xf numFmtId="0" fontId="0" fillId="2" borderId="0" xfId="0" applyFill="1" applyBorder="1"/>
    <xf numFmtId="0" fontId="0" fillId="3" borderId="0" xfId="0" applyFill="1" applyBorder="1"/>
    <xf numFmtId="0" fontId="1" fillId="0" borderId="0" xfId="0" applyFont="1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7" fillId="0" borderId="10" xfId="0" applyFont="1" applyBorder="1"/>
    <xf numFmtId="0" fontId="7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0" fillId="0" borderId="12" xfId="0" applyBorder="1"/>
    <xf numFmtId="0" fontId="5" fillId="0" borderId="13" xfId="0" applyFont="1" applyBorder="1"/>
    <xf numFmtId="0" fontId="5" fillId="0" borderId="1" xfId="0" applyFont="1" applyBorder="1"/>
    <xf numFmtId="0" fontId="0" fillId="0" borderId="17" xfId="0" applyBorder="1"/>
    <xf numFmtId="0" fontId="12" fillId="0" borderId="0" xfId="0" applyFont="1"/>
    <xf numFmtId="0" fontId="5" fillId="0" borderId="18" xfId="0" applyFont="1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0" fillId="0" borderId="6" xfId="0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00"/>
  <sheetViews>
    <sheetView tabSelected="1" topLeftCell="A79" workbookViewId="0">
      <selection activeCell="D95" sqref="D95"/>
    </sheetView>
  </sheetViews>
  <sheetFormatPr defaultRowHeight="15"/>
  <cols>
    <col min="4" max="4" width="12.7109375" customWidth="1"/>
  </cols>
  <sheetData>
    <row r="2" spans="1:24" ht="15.75">
      <c r="E2" s="1" t="s">
        <v>0</v>
      </c>
      <c r="F2" s="1"/>
      <c r="G2" s="1"/>
      <c r="H2" s="1"/>
      <c r="I2" s="1"/>
      <c r="J2" s="1"/>
    </row>
    <row r="3" spans="1:24" ht="15.75">
      <c r="A3" t="s">
        <v>1</v>
      </c>
      <c r="E3" s="1"/>
      <c r="F3" s="1"/>
      <c r="G3" s="1"/>
      <c r="H3" s="1"/>
      <c r="I3" s="1"/>
      <c r="J3" s="1"/>
    </row>
    <row r="4" spans="1:24" ht="15.75">
      <c r="A4" t="s">
        <v>2</v>
      </c>
      <c r="B4" s="2"/>
      <c r="C4" s="3"/>
      <c r="D4" s="3"/>
      <c r="E4" s="3"/>
      <c r="F4" s="3"/>
      <c r="G4" s="4"/>
      <c r="H4" s="5"/>
      <c r="I4" s="5"/>
      <c r="J4" s="1"/>
      <c r="Q4" s="6"/>
      <c r="R4" s="6"/>
      <c r="S4" s="6"/>
      <c r="T4" s="6"/>
      <c r="U4" s="6"/>
      <c r="V4" s="6"/>
      <c r="W4" s="6"/>
      <c r="X4" s="6"/>
    </row>
    <row r="5" spans="1:24" ht="15.75" thickBot="1">
      <c r="D5" s="2" t="s">
        <v>3</v>
      </c>
      <c r="Q5" s="7"/>
      <c r="R5" s="7"/>
      <c r="S5" s="7"/>
      <c r="T5" s="7"/>
      <c r="U5" s="7"/>
      <c r="V5" s="7"/>
      <c r="W5" s="7"/>
      <c r="X5" s="7"/>
    </row>
    <row r="6" spans="1:24" ht="15.75">
      <c r="A6" s="8"/>
      <c r="B6" s="9"/>
      <c r="C6" s="9"/>
      <c r="D6" s="9"/>
      <c r="E6" s="10" t="s">
        <v>4</v>
      </c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6"/>
      <c r="R6" s="6"/>
      <c r="S6" s="6"/>
      <c r="T6" s="6"/>
      <c r="U6" s="6"/>
      <c r="V6" s="6"/>
      <c r="W6" s="11" t="s">
        <v>5</v>
      </c>
      <c r="X6" s="12"/>
    </row>
    <row r="7" spans="1:24" ht="20.25">
      <c r="B7" s="6" t="s">
        <v>6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4" t="s">
        <v>7</v>
      </c>
      <c r="X7" s="15" t="s">
        <v>8</v>
      </c>
    </row>
    <row r="8" spans="1:24" ht="15.75">
      <c r="A8" s="16" t="s">
        <v>9</v>
      </c>
      <c r="B8" s="6">
        <v>1</v>
      </c>
      <c r="C8" s="17">
        <v>208</v>
      </c>
      <c r="D8" s="17">
        <v>2</v>
      </c>
      <c r="E8" s="18"/>
      <c r="F8" s="17">
        <v>2</v>
      </c>
      <c r="G8" s="18"/>
      <c r="H8" s="18"/>
      <c r="I8" s="18"/>
      <c r="J8" s="17">
        <v>4</v>
      </c>
      <c r="K8" s="18"/>
      <c r="L8" s="17">
        <v>6</v>
      </c>
      <c r="M8" s="17">
        <v>1</v>
      </c>
      <c r="N8" s="18"/>
      <c r="O8" s="17">
        <v>1</v>
      </c>
      <c r="P8" s="17">
        <v>1</v>
      </c>
      <c r="Q8" s="18"/>
      <c r="R8" s="19"/>
      <c r="S8" s="19"/>
      <c r="T8" s="19"/>
      <c r="U8" s="19"/>
      <c r="V8" s="19"/>
      <c r="W8" s="20">
        <f t="shared" ref="W8:W27" si="0">SUM(C8:V8)</f>
        <v>225</v>
      </c>
      <c r="X8" s="20">
        <f t="shared" ref="X8:X27" si="1">W8^2</f>
        <v>50625</v>
      </c>
    </row>
    <row r="9" spans="1:24" ht="15.75">
      <c r="A9" s="16" t="s">
        <v>10</v>
      </c>
      <c r="B9" s="6">
        <v>2</v>
      </c>
      <c r="C9" s="18"/>
      <c r="D9" s="17">
        <v>593</v>
      </c>
      <c r="E9" s="18"/>
      <c r="F9" s="18"/>
      <c r="G9" s="18"/>
      <c r="H9" s="18"/>
      <c r="I9" s="18"/>
      <c r="J9" s="17">
        <v>3</v>
      </c>
      <c r="K9" s="18"/>
      <c r="L9" s="18"/>
      <c r="M9" s="18"/>
      <c r="N9" s="18"/>
      <c r="O9" s="18"/>
      <c r="P9" s="18"/>
      <c r="Q9" s="18"/>
      <c r="R9" s="19"/>
      <c r="S9" s="19"/>
      <c r="T9" s="19"/>
      <c r="U9" s="19"/>
      <c r="V9" s="19"/>
      <c r="W9" s="20">
        <f t="shared" si="0"/>
        <v>596</v>
      </c>
      <c r="X9" s="20">
        <f t="shared" si="1"/>
        <v>355216</v>
      </c>
    </row>
    <row r="10" spans="1:24" ht="15.75">
      <c r="A10" s="16" t="s">
        <v>11</v>
      </c>
      <c r="B10" s="6">
        <v>3</v>
      </c>
      <c r="C10" s="18"/>
      <c r="D10" s="18"/>
      <c r="E10" s="17">
        <v>815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>
        <v>13</v>
      </c>
      <c r="Q10" s="18"/>
      <c r="R10" s="19"/>
      <c r="S10" s="19"/>
      <c r="T10" s="19"/>
      <c r="U10" s="19"/>
      <c r="V10" s="19"/>
      <c r="W10" s="20">
        <f t="shared" si="0"/>
        <v>828</v>
      </c>
      <c r="X10" s="20">
        <f t="shared" si="1"/>
        <v>685584</v>
      </c>
    </row>
    <row r="11" spans="1:24" ht="15.75">
      <c r="A11" s="16" t="s">
        <v>12</v>
      </c>
      <c r="B11" s="6">
        <v>4</v>
      </c>
      <c r="C11" s="18"/>
      <c r="D11" s="18"/>
      <c r="E11" s="18"/>
      <c r="F11" s="17">
        <v>50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20">
        <f t="shared" si="0"/>
        <v>50</v>
      </c>
      <c r="X11" s="20">
        <f t="shared" si="1"/>
        <v>2500</v>
      </c>
    </row>
    <row r="12" spans="1:24" ht="15.75">
      <c r="A12" s="16" t="s">
        <v>13</v>
      </c>
      <c r="B12" s="6">
        <v>5</v>
      </c>
      <c r="C12" s="18"/>
      <c r="D12" s="18"/>
      <c r="E12" s="18"/>
      <c r="F12" s="18"/>
      <c r="G12" s="17">
        <v>85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19"/>
      <c r="V12" s="19"/>
      <c r="W12" s="20">
        <f t="shared" si="0"/>
        <v>85</v>
      </c>
      <c r="X12" s="20">
        <f t="shared" si="1"/>
        <v>7225</v>
      </c>
    </row>
    <row r="13" spans="1:24" ht="15.75">
      <c r="A13" s="16" t="s">
        <v>14</v>
      </c>
      <c r="B13" s="6">
        <v>6</v>
      </c>
      <c r="C13" s="18"/>
      <c r="D13" s="18"/>
      <c r="E13" s="17">
        <v>1</v>
      </c>
      <c r="F13" s="18"/>
      <c r="G13" s="18"/>
      <c r="H13" s="17">
        <v>111</v>
      </c>
      <c r="I13" s="18"/>
      <c r="J13" s="17">
        <v>3</v>
      </c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19"/>
      <c r="V13" s="19"/>
      <c r="W13" s="20">
        <f t="shared" si="0"/>
        <v>115</v>
      </c>
      <c r="X13" s="20">
        <f t="shared" si="1"/>
        <v>13225</v>
      </c>
    </row>
    <row r="14" spans="1:24" ht="15.75">
      <c r="A14" s="16" t="s">
        <v>13</v>
      </c>
      <c r="B14" s="6">
        <v>7</v>
      </c>
      <c r="C14" s="18"/>
      <c r="D14" s="17">
        <v>1</v>
      </c>
      <c r="E14" s="18"/>
      <c r="F14" s="18"/>
      <c r="G14" s="18"/>
      <c r="H14" s="18"/>
      <c r="I14" s="17">
        <v>249</v>
      </c>
      <c r="J14" s="17">
        <v>2</v>
      </c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19"/>
      <c r="V14" s="19"/>
      <c r="W14" s="20">
        <f t="shared" si="0"/>
        <v>252</v>
      </c>
      <c r="X14" s="20">
        <f t="shared" si="1"/>
        <v>63504</v>
      </c>
    </row>
    <row r="15" spans="1:24" ht="15.75">
      <c r="A15" s="16" t="s">
        <v>15</v>
      </c>
      <c r="B15" s="6">
        <v>8</v>
      </c>
      <c r="C15" s="18"/>
      <c r="D15" s="18"/>
      <c r="E15" s="18"/>
      <c r="F15" s="18"/>
      <c r="G15" s="18"/>
      <c r="H15" s="18"/>
      <c r="I15" s="18"/>
      <c r="J15" s="17">
        <v>118</v>
      </c>
      <c r="K15" s="18"/>
      <c r="L15" s="18"/>
      <c r="M15" s="18"/>
      <c r="N15" s="18"/>
      <c r="O15" s="18"/>
      <c r="P15" s="18"/>
      <c r="Q15" s="18"/>
      <c r="R15" s="19"/>
      <c r="S15" s="19"/>
      <c r="T15" s="19"/>
      <c r="U15" s="19"/>
      <c r="V15" s="19"/>
      <c r="W15" s="20">
        <f t="shared" si="0"/>
        <v>118</v>
      </c>
      <c r="X15" s="20">
        <f t="shared" si="1"/>
        <v>13924</v>
      </c>
    </row>
    <row r="16" spans="1:24" ht="15.75">
      <c r="A16" s="16" t="s">
        <v>16</v>
      </c>
      <c r="B16" s="6">
        <v>9</v>
      </c>
      <c r="C16" s="18"/>
      <c r="D16" s="18"/>
      <c r="E16" s="18"/>
      <c r="F16" s="18"/>
      <c r="G16" s="18"/>
      <c r="H16" s="18"/>
      <c r="I16" s="18"/>
      <c r="J16" s="18"/>
      <c r="K16" s="17">
        <v>208</v>
      </c>
      <c r="L16" s="17">
        <v>1</v>
      </c>
      <c r="M16" s="18"/>
      <c r="N16" s="18"/>
      <c r="O16" s="18"/>
      <c r="P16" s="17">
        <v>6</v>
      </c>
      <c r="Q16" s="18"/>
      <c r="R16" s="19"/>
      <c r="S16" s="19"/>
      <c r="T16" s="19"/>
      <c r="U16" s="19"/>
      <c r="V16" s="19"/>
      <c r="W16" s="20">
        <f t="shared" si="0"/>
        <v>215</v>
      </c>
      <c r="X16" s="20">
        <f t="shared" si="1"/>
        <v>46225</v>
      </c>
    </row>
    <row r="17" spans="1:25" ht="15.75">
      <c r="A17" s="16" t="s">
        <v>11</v>
      </c>
      <c r="B17" s="6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7">
        <v>797</v>
      </c>
      <c r="M17" s="18"/>
      <c r="N17" s="18"/>
      <c r="O17" s="18"/>
      <c r="P17" s="17">
        <v>16</v>
      </c>
      <c r="Q17" s="18"/>
      <c r="R17" s="19"/>
      <c r="S17" s="19"/>
      <c r="T17" s="19"/>
      <c r="U17" s="19"/>
      <c r="V17" s="19"/>
      <c r="W17" s="20">
        <f t="shared" si="0"/>
        <v>813</v>
      </c>
      <c r="X17" s="20">
        <f t="shared" si="1"/>
        <v>660969</v>
      </c>
    </row>
    <row r="18" spans="1:25" ht="15.75">
      <c r="A18" s="16" t="s">
        <v>17</v>
      </c>
      <c r="B18" s="6">
        <v>11</v>
      </c>
      <c r="C18" s="18"/>
      <c r="D18" s="18"/>
      <c r="E18" s="18"/>
      <c r="F18" s="18"/>
      <c r="G18" s="18"/>
      <c r="H18" s="18"/>
      <c r="I18" s="18"/>
      <c r="J18" s="17">
        <v>1</v>
      </c>
      <c r="K18" s="18"/>
      <c r="L18" s="18"/>
      <c r="M18" s="17">
        <v>115</v>
      </c>
      <c r="N18" s="18"/>
      <c r="O18" s="18"/>
      <c r="P18" s="18"/>
      <c r="Q18" s="18"/>
      <c r="R18" s="19"/>
      <c r="S18" s="19"/>
      <c r="T18" s="19"/>
      <c r="U18" s="19"/>
      <c r="V18" s="19"/>
      <c r="W18" s="20">
        <f t="shared" si="0"/>
        <v>116</v>
      </c>
      <c r="X18" s="20">
        <f t="shared" si="1"/>
        <v>13456</v>
      </c>
    </row>
    <row r="19" spans="1:25">
      <c r="B19" s="6">
        <v>12</v>
      </c>
      <c r="C19" s="18"/>
      <c r="D19" s="17">
        <v>1</v>
      </c>
      <c r="E19" s="17">
        <v>3</v>
      </c>
      <c r="F19" s="17">
        <v>1</v>
      </c>
      <c r="G19" s="18"/>
      <c r="H19" s="17">
        <v>1</v>
      </c>
      <c r="I19" s="18"/>
      <c r="J19" s="17">
        <v>6</v>
      </c>
      <c r="K19" s="17">
        <v>4</v>
      </c>
      <c r="L19" s="18"/>
      <c r="M19" s="17">
        <v>1</v>
      </c>
      <c r="N19" s="17">
        <v>122</v>
      </c>
      <c r="O19" s="18"/>
      <c r="P19" s="17">
        <v>1</v>
      </c>
      <c r="Q19" s="17">
        <v>1</v>
      </c>
      <c r="R19" s="19"/>
      <c r="S19" s="19"/>
      <c r="T19" s="19"/>
      <c r="U19" s="19"/>
      <c r="V19" s="19"/>
      <c r="W19" s="20">
        <f t="shared" si="0"/>
        <v>141</v>
      </c>
      <c r="X19" s="20">
        <f t="shared" si="1"/>
        <v>19881</v>
      </c>
    </row>
    <row r="20" spans="1:25" ht="15.75">
      <c r="A20" s="16" t="s">
        <v>18</v>
      </c>
      <c r="B20" s="6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>
        <v>144</v>
      </c>
      <c r="P20" s="18"/>
      <c r="Q20" s="18"/>
      <c r="R20" s="19"/>
      <c r="S20" s="19"/>
      <c r="T20" s="19"/>
      <c r="U20" s="19"/>
      <c r="V20" s="19"/>
      <c r="W20" s="20">
        <f t="shared" si="0"/>
        <v>144</v>
      </c>
      <c r="X20" s="20">
        <f t="shared" si="1"/>
        <v>20736</v>
      </c>
    </row>
    <row r="21" spans="1:25" ht="15.75">
      <c r="A21" s="16" t="s">
        <v>19</v>
      </c>
      <c r="B21" s="6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>
        <v>598</v>
      </c>
      <c r="Q21" s="18"/>
      <c r="R21" s="19"/>
      <c r="S21" s="19"/>
      <c r="T21" s="19"/>
      <c r="U21" s="19"/>
      <c r="V21" s="19"/>
      <c r="W21" s="20">
        <f t="shared" si="0"/>
        <v>598</v>
      </c>
      <c r="X21" s="20">
        <f t="shared" si="1"/>
        <v>357604</v>
      </c>
    </row>
    <row r="22" spans="1:25" ht="15.75">
      <c r="A22" s="16" t="s">
        <v>20</v>
      </c>
      <c r="B22" s="6">
        <v>15</v>
      </c>
      <c r="C22" s="18"/>
      <c r="D22" s="18"/>
      <c r="E22" s="17">
        <v>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>
        <v>295</v>
      </c>
      <c r="R22" s="19"/>
      <c r="S22" s="19"/>
      <c r="T22" s="19"/>
      <c r="U22" s="19"/>
      <c r="V22" s="19"/>
      <c r="W22" s="20">
        <f t="shared" si="0"/>
        <v>300</v>
      </c>
      <c r="X22" s="20">
        <f t="shared" si="1"/>
        <v>90000</v>
      </c>
    </row>
    <row r="23" spans="1:25" ht="15.75">
      <c r="A23" s="16" t="s">
        <v>21</v>
      </c>
      <c r="B23" s="6"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19"/>
      <c r="T23" s="19"/>
      <c r="U23" s="19"/>
      <c r="V23" s="19"/>
      <c r="W23" s="20">
        <f t="shared" si="0"/>
        <v>0</v>
      </c>
      <c r="X23" s="20">
        <f t="shared" si="1"/>
        <v>0</v>
      </c>
    </row>
    <row r="24" spans="1:25" ht="15.75">
      <c r="A24" s="16" t="s">
        <v>11</v>
      </c>
      <c r="B24" s="6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20">
        <f t="shared" si="0"/>
        <v>0</v>
      </c>
      <c r="X24" s="20">
        <f t="shared" si="1"/>
        <v>0</v>
      </c>
    </row>
    <row r="25" spans="1:25" ht="15.75">
      <c r="A25" s="16" t="s">
        <v>16</v>
      </c>
      <c r="B25" s="6">
        <v>18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1"/>
      <c r="U25" s="19"/>
      <c r="V25" s="19"/>
      <c r="W25" s="20">
        <f t="shared" si="0"/>
        <v>0</v>
      </c>
      <c r="X25" s="20">
        <f t="shared" si="1"/>
        <v>0</v>
      </c>
    </row>
    <row r="26" spans="1:25" ht="15.75">
      <c r="A26" s="16" t="s">
        <v>22</v>
      </c>
      <c r="B26" s="6">
        <v>19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/>
      <c r="V26" s="19"/>
      <c r="W26" s="20">
        <f t="shared" si="0"/>
        <v>0</v>
      </c>
      <c r="X26" s="20">
        <f t="shared" si="1"/>
        <v>0</v>
      </c>
    </row>
    <row r="27" spans="1:25">
      <c r="B27" s="6">
        <v>20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1"/>
      <c r="W27" s="20">
        <f t="shared" si="0"/>
        <v>0</v>
      </c>
      <c r="X27" s="20">
        <f t="shared" si="1"/>
        <v>0</v>
      </c>
    </row>
    <row r="28" spans="1:25" ht="15.75">
      <c r="A28" t="s">
        <v>5</v>
      </c>
      <c r="B28" s="1" t="s">
        <v>23</v>
      </c>
      <c r="C28" s="22">
        <f t="shared" ref="C28:V28" si="2">SUM(C8:C27)</f>
        <v>208</v>
      </c>
      <c r="D28" s="22">
        <f t="shared" si="2"/>
        <v>597</v>
      </c>
      <c r="E28" s="22">
        <f t="shared" si="2"/>
        <v>824</v>
      </c>
      <c r="F28" s="22">
        <f t="shared" si="2"/>
        <v>53</v>
      </c>
      <c r="G28" s="22">
        <f t="shared" si="2"/>
        <v>85</v>
      </c>
      <c r="H28" s="22">
        <f t="shared" si="2"/>
        <v>112</v>
      </c>
      <c r="I28" s="22">
        <f t="shared" si="2"/>
        <v>249</v>
      </c>
      <c r="J28" s="22">
        <f t="shared" si="2"/>
        <v>137</v>
      </c>
      <c r="K28" s="22">
        <f t="shared" si="2"/>
        <v>212</v>
      </c>
      <c r="L28" s="22">
        <f t="shared" si="2"/>
        <v>804</v>
      </c>
      <c r="M28" s="22">
        <f t="shared" si="2"/>
        <v>117</v>
      </c>
      <c r="N28" s="22">
        <f t="shared" si="2"/>
        <v>122</v>
      </c>
      <c r="O28" s="22">
        <f t="shared" si="2"/>
        <v>145</v>
      </c>
      <c r="P28" s="22">
        <f t="shared" si="2"/>
        <v>635</v>
      </c>
      <c r="Q28" s="22">
        <f t="shared" si="2"/>
        <v>296</v>
      </c>
      <c r="R28" s="22">
        <f t="shared" si="2"/>
        <v>0</v>
      </c>
      <c r="S28" s="22">
        <f t="shared" si="2"/>
        <v>0</v>
      </c>
      <c r="T28" s="22">
        <f t="shared" si="2"/>
        <v>0</v>
      </c>
      <c r="U28" s="22">
        <f t="shared" si="2"/>
        <v>0</v>
      </c>
      <c r="V28" s="22">
        <f t="shared" si="2"/>
        <v>0</v>
      </c>
      <c r="X28" s="23" t="s">
        <v>24</v>
      </c>
      <c r="Y28" s="24">
        <f>SUM(X8:X27)</f>
        <v>2400674</v>
      </c>
    </row>
    <row r="29" spans="1:25" ht="15.75">
      <c r="B29" s="1" t="s">
        <v>25</v>
      </c>
      <c r="C29" s="25">
        <f t="shared" ref="C29:V29" si="3">C28^2</f>
        <v>43264</v>
      </c>
      <c r="D29" s="25">
        <f t="shared" si="3"/>
        <v>356409</v>
      </c>
      <c r="E29" s="25">
        <f t="shared" si="3"/>
        <v>678976</v>
      </c>
      <c r="F29" s="25">
        <f t="shared" si="3"/>
        <v>2809</v>
      </c>
      <c r="G29" s="25">
        <f t="shared" si="3"/>
        <v>7225</v>
      </c>
      <c r="H29" s="25">
        <f t="shared" si="3"/>
        <v>12544</v>
      </c>
      <c r="I29" s="25">
        <f t="shared" si="3"/>
        <v>62001</v>
      </c>
      <c r="J29" s="25">
        <f t="shared" si="3"/>
        <v>18769</v>
      </c>
      <c r="K29" s="25">
        <f t="shared" si="3"/>
        <v>44944</v>
      </c>
      <c r="L29" s="25">
        <f t="shared" si="3"/>
        <v>646416</v>
      </c>
      <c r="M29" s="25">
        <f t="shared" si="3"/>
        <v>13689</v>
      </c>
      <c r="N29" s="25">
        <f t="shared" si="3"/>
        <v>14884</v>
      </c>
      <c r="O29" s="25">
        <f t="shared" si="3"/>
        <v>21025</v>
      </c>
      <c r="P29" s="25">
        <f t="shared" si="3"/>
        <v>403225</v>
      </c>
      <c r="Q29" s="25">
        <f t="shared" si="3"/>
        <v>87616</v>
      </c>
      <c r="R29" s="25">
        <f t="shared" si="3"/>
        <v>0</v>
      </c>
      <c r="S29" s="25">
        <f t="shared" si="3"/>
        <v>0</v>
      </c>
      <c r="T29" s="25">
        <f t="shared" si="3"/>
        <v>0</v>
      </c>
      <c r="U29" s="25">
        <f t="shared" si="3"/>
        <v>0</v>
      </c>
      <c r="V29" s="25">
        <f t="shared" si="3"/>
        <v>0</v>
      </c>
    </row>
    <row r="30" spans="1:25" ht="15.75">
      <c r="P30" s="23" t="s">
        <v>26</v>
      </c>
      <c r="Q30" s="24">
        <f>SUM(C29:V29)</f>
        <v>2413796</v>
      </c>
      <c r="R30" s="6"/>
      <c r="S30" s="6"/>
      <c r="T30" s="6"/>
      <c r="U30" s="6"/>
      <c r="V30" s="6"/>
    </row>
    <row r="31" spans="1:25">
      <c r="W31" s="24" t="s">
        <v>27</v>
      </c>
      <c r="X31" s="24">
        <f>SUM(W8:W27)</f>
        <v>4596</v>
      </c>
    </row>
    <row r="32" spans="1:25">
      <c r="W32" s="24" t="s">
        <v>27</v>
      </c>
      <c r="X32" s="24">
        <f>SUM(C28:V28)</f>
        <v>4596</v>
      </c>
    </row>
    <row r="33" spans="1:24">
      <c r="W33" s="6"/>
      <c r="X33" s="6"/>
    </row>
    <row r="34" spans="1:24" ht="15.75" thickBot="1">
      <c r="D34" s="2" t="s">
        <v>28</v>
      </c>
    </row>
    <row r="35" spans="1:24" ht="15.75">
      <c r="A35" s="8"/>
      <c r="B35" s="9"/>
      <c r="C35" s="9"/>
      <c r="D35" s="9"/>
      <c r="E35" s="10" t="s">
        <v>4</v>
      </c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26"/>
      <c r="W35" s="1" t="s">
        <v>5</v>
      </c>
    </row>
    <row r="36" spans="1:24">
      <c r="A36" s="27"/>
      <c r="B36" s="6" t="s">
        <v>29</v>
      </c>
      <c r="C36" s="6" t="s">
        <v>30</v>
      </c>
      <c r="D36" s="6" t="s">
        <v>31</v>
      </c>
      <c r="E36" s="6" t="s">
        <v>32</v>
      </c>
      <c r="F36" s="6" t="s">
        <v>33</v>
      </c>
      <c r="G36" s="6" t="s">
        <v>34</v>
      </c>
      <c r="H36" s="6" t="s">
        <v>35</v>
      </c>
      <c r="I36" s="6" t="s">
        <v>36</v>
      </c>
      <c r="J36" s="6" t="s">
        <v>37</v>
      </c>
      <c r="K36" s="6" t="s">
        <v>38</v>
      </c>
      <c r="L36" s="6" t="s">
        <v>39</v>
      </c>
      <c r="M36" s="6" t="s">
        <v>40</v>
      </c>
      <c r="N36" s="6" t="s">
        <v>41</v>
      </c>
      <c r="O36" s="6" t="s">
        <v>42</v>
      </c>
      <c r="P36" s="6" t="s">
        <v>43</v>
      </c>
      <c r="Q36" s="6" t="s">
        <v>44</v>
      </c>
      <c r="R36" s="28" t="s">
        <v>45</v>
      </c>
      <c r="S36" s="28" t="s">
        <v>46</v>
      </c>
      <c r="T36" s="28" t="s">
        <v>47</v>
      </c>
      <c r="U36" s="28" t="s">
        <v>48</v>
      </c>
      <c r="V36" s="29" t="s">
        <v>49</v>
      </c>
    </row>
    <row r="37" spans="1:24" ht="15.75">
      <c r="A37" s="16" t="s">
        <v>9</v>
      </c>
      <c r="B37" s="6">
        <v>1</v>
      </c>
      <c r="C37" s="30">
        <f t="shared" ref="C37:V49" si="4">C8*C8</f>
        <v>43264</v>
      </c>
      <c r="D37" s="30">
        <f t="shared" si="4"/>
        <v>4</v>
      </c>
      <c r="E37" s="30">
        <f t="shared" si="4"/>
        <v>0</v>
      </c>
      <c r="F37" s="30">
        <f t="shared" si="4"/>
        <v>4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16</v>
      </c>
      <c r="K37" s="30">
        <f t="shared" si="4"/>
        <v>0</v>
      </c>
      <c r="L37" s="30">
        <f t="shared" si="4"/>
        <v>36</v>
      </c>
      <c r="M37" s="30">
        <f t="shared" si="4"/>
        <v>1</v>
      </c>
      <c r="N37" s="30">
        <f t="shared" si="4"/>
        <v>0</v>
      </c>
      <c r="O37" s="30">
        <f t="shared" si="4"/>
        <v>1</v>
      </c>
      <c r="P37" s="30">
        <f t="shared" si="4"/>
        <v>1</v>
      </c>
      <c r="Q37" s="30">
        <f t="shared" si="4"/>
        <v>0</v>
      </c>
      <c r="R37" s="31">
        <f t="shared" si="4"/>
        <v>0</v>
      </c>
      <c r="S37" s="31">
        <f t="shared" si="4"/>
        <v>0</v>
      </c>
      <c r="T37" s="31">
        <f t="shared" si="4"/>
        <v>0</v>
      </c>
      <c r="U37" s="31">
        <f t="shared" si="4"/>
        <v>0</v>
      </c>
      <c r="V37" s="31">
        <f t="shared" si="4"/>
        <v>0</v>
      </c>
      <c r="W37" s="22">
        <f t="shared" ref="W37:W56" si="5">SUM(C37:Q37)</f>
        <v>43327</v>
      </c>
    </row>
    <row r="38" spans="1:24" ht="15.75">
      <c r="A38" s="16" t="s">
        <v>10</v>
      </c>
      <c r="B38" s="6">
        <v>2</v>
      </c>
      <c r="C38" s="30">
        <f t="shared" si="4"/>
        <v>0</v>
      </c>
      <c r="D38" s="30">
        <f t="shared" si="4"/>
        <v>351649</v>
      </c>
      <c r="E38" s="30">
        <f t="shared" si="4"/>
        <v>0</v>
      </c>
      <c r="F38" s="30">
        <f t="shared" si="4"/>
        <v>0</v>
      </c>
      <c r="G38" s="30">
        <f t="shared" si="4"/>
        <v>0</v>
      </c>
      <c r="H38" s="30">
        <f t="shared" si="4"/>
        <v>0</v>
      </c>
      <c r="I38" s="30">
        <f t="shared" si="4"/>
        <v>0</v>
      </c>
      <c r="J38" s="30">
        <f t="shared" si="4"/>
        <v>9</v>
      </c>
      <c r="K38" s="30">
        <f t="shared" si="4"/>
        <v>0</v>
      </c>
      <c r="L38" s="30">
        <f t="shared" si="4"/>
        <v>0</v>
      </c>
      <c r="M38" s="30">
        <f t="shared" si="4"/>
        <v>0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1">
        <f t="shared" si="4"/>
        <v>0</v>
      </c>
      <c r="S38" s="31">
        <f t="shared" si="4"/>
        <v>0</v>
      </c>
      <c r="T38" s="31">
        <f t="shared" si="4"/>
        <v>0</v>
      </c>
      <c r="U38" s="31">
        <f t="shared" si="4"/>
        <v>0</v>
      </c>
      <c r="V38" s="31">
        <f t="shared" si="4"/>
        <v>0</v>
      </c>
      <c r="W38" s="22">
        <f t="shared" si="5"/>
        <v>351658</v>
      </c>
    </row>
    <row r="39" spans="1:24" ht="15.75">
      <c r="A39" s="16" t="s">
        <v>11</v>
      </c>
      <c r="B39" s="6">
        <v>3</v>
      </c>
      <c r="C39" s="30">
        <f t="shared" si="4"/>
        <v>0</v>
      </c>
      <c r="D39" s="30">
        <f t="shared" si="4"/>
        <v>0</v>
      </c>
      <c r="E39" s="30">
        <f t="shared" si="4"/>
        <v>664225</v>
      </c>
      <c r="F39" s="30">
        <f t="shared" si="4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  <c r="J39" s="30">
        <f t="shared" si="4"/>
        <v>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>
        <f t="shared" si="4"/>
        <v>0</v>
      </c>
      <c r="P39" s="30">
        <f t="shared" si="4"/>
        <v>169</v>
      </c>
      <c r="Q39" s="30">
        <f t="shared" si="4"/>
        <v>0</v>
      </c>
      <c r="R39" s="31">
        <f t="shared" si="4"/>
        <v>0</v>
      </c>
      <c r="S39" s="31">
        <f t="shared" si="4"/>
        <v>0</v>
      </c>
      <c r="T39" s="31">
        <f t="shared" si="4"/>
        <v>0</v>
      </c>
      <c r="U39" s="31">
        <f t="shared" si="4"/>
        <v>0</v>
      </c>
      <c r="V39" s="31">
        <f t="shared" si="4"/>
        <v>0</v>
      </c>
      <c r="W39" s="22">
        <f t="shared" si="5"/>
        <v>664394</v>
      </c>
    </row>
    <row r="40" spans="1:24" ht="15.75">
      <c r="A40" s="16" t="s">
        <v>12</v>
      </c>
      <c r="B40" s="6">
        <v>4</v>
      </c>
      <c r="C40" s="30">
        <f t="shared" si="4"/>
        <v>0</v>
      </c>
      <c r="D40" s="30">
        <f t="shared" si="4"/>
        <v>0</v>
      </c>
      <c r="E40" s="30">
        <f t="shared" si="4"/>
        <v>0</v>
      </c>
      <c r="F40" s="30">
        <f t="shared" si="4"/>
        <v>2500</v>
      </c>
      <c r="G40" s="30">
        <f t="shared" si="4"/>
        <v>0</v>
      </c>
      <c r="H40" s="30">
        <f t="shared" si="4"/>
        <v>0</v>
      </c>
      <c r="I40" s="30">
        <f t="shared" si="4"/>
        <v>0</v>
      </c>
      <c r="J40" s="30">
        <f t="shared" si="4"/>
        <v>0</v>
      </c>
      <c r="K40" s="30">
        <f t="shared" si="4"/>
        <v>0</v>
      </c>
      <c r="L40" s="30">
        <f t="shared" si="4"/>
        <v>0</v>
      </c>
      <c r="M40" s="30">
        <f t="shared" si="4"/>
        <v>0</v>
      </c>
      <c r="N40" s="30">
        <f t="shared" si="4"/>
        <v>0</v>
      </c>
      <c r="O40" s="30">
        <f t="shared" si="4"/>
        <v>0</v>
      </c>
      <c r="P40" s="30">
        <f t="shared" si="4"/>
        <v>0</v>
      </c>
      <c r="Q40" s="30">
        <f t="shared" si="4"/>
        <v>0</v>
      </c>
      <c r="R40" s="31">
        <f t="shared" si="4"/>
        <v>0</v>
      </c>
      <c r="S40" s="31">
        <f t="shared" si="4"/>
        <v>0</v>
      </c>
      <c r="T40" s="31">
        <f t="shared" si="4"/>
        <v>0</v>
      </c>
      <c r="U40" s="31">
        <f t="shared" si="4"/>
        <v>0</v>
      </c>
      <c r="V40" s="31">
        <f t="shared" si="4"/>
        <v>0</v>
      </c>
      <c r="W40" s="22">
        <f t="shared" si="5"/>
        <v>2500</v>
      </c>
    </row>
    <row r="41" spans="1:24" ht="15.75">
      <c r="A41" s="16" t="s">
        <v>13</v>
      </c>
      <c r="B41" s="6">
        <v>5</v>
      </c>
      <c r="C41" s="30">
        <f t="shared" si="4"/>
        <v>0</v>
      </c>
      <c r="D41" s="30">
        <f t="shared" si="4"/>
        <v>0</v>
      </c>
      <c r="E41" s="30">
        <f t="shared" si="4"/>
        <v>0</v>
      </c>
      <c r="F41" s="30">
        <f t="shared" si="4"/>
        <v>0</v>
      </c>
      <c r="G41" s="30">
        <f t="shared" si="4"/>
        <v>7225</v>
      </c>
      <c r="H41" s="30">
        <f t="shared" si="4"/>
        <v>0</v>
      </c>
      <c r="I41" s="30">
        <f t="shared" si="4"/>
        <v>0</v>
      </c>
      <c r="J41" s="30">
        <f t="shared" si="4"/>
        <v>0</v>
      </c>
      <c r="K41" s="30">
        <f t="shared" si="4"/>
        <v>0</v>
      </c>
      <c r="L41" s="30">
        <f t="shared" si="4"/>
        <v>0</v>
      </c>
      <c r="M41" s="30">
        <f t="shared" si="4"/>
        <v>0</v>
      </c>
      <c r="N41" s="30">
        <f t="shared" si="4"/>
        <v>0</v>
      </c>
      <c r="O41" s="30">
        <f t="shared" si="4"/>
        <v>0</v>
      </c>
      <c r="P41" s="30">
        <f t="shared" si="4"/>
        <v>0</v>
      </c>
      <c r="Q41" s="30">
        <f t="shared" si="4"/>
        <v>0</v>
      </c>
      <c r="R41" s="31">
        <f t="shared" si="4"/>
        <v>0</v>
      </c>
      <c r="S41" s="31">
        <f t="shared" si="4"/>
        <v>0</v>
      </c>
      <c r="T41" s="31">
        <f t="shared" si="4"/>
        <v>0</v>
      </c>
      <c r="U41" s="31">
        <f t="shared" si="4"/>
        <v>0</v>
      </c>
      <c r="V41" s="31">
        <f t="shared" si="4"/>
        <v>0</v>
      </c>
      <c r="W41" s="22">
        <f t="shared" si="5"/>
        <v>7225</v>
      </c>
    </row>
    <row r="42" spans="1:24" ht="15.75">
      <c r="A42" s="16" t="s">
        <v>14</v>
      </c>
      <c r="B42" s="6">
        <v>6</v>
      </c>
      <c r="C42" s="30">
        <f t="shared" si="4"/>
        <v>0</v>
      </c>
      <c r="D42" s="30">
        <f t="shared" si="4"/>
        <v>0</v>
      </c>
      <c r="E42" s="30">
        <f t="shared" si="4"/>
        <v>1</v>
      </c>
      <c r="F42" s="30">
        <f t="shared" si="4"/>
        <v>0</v>
      </c>
      <c r="G42" s="30">
        <f t="shared" si="4"/>
        <v>0</v>
      </c>
      <c r="H42" s="30">
        <f t="shared" si="4"/>
        <v>12321</v>
      </c>
      <c r="I42" s="30">
        <f t="shared" si="4"/>
        <v>0</v>
      </c>
      <c r="J42" s="30">
        <f t="shared" si="4"/>
        <v>9</v>
      </c>
      <c r="K42" s="30">
        <f t="shared" si="4"/>
        <v>0</v>
      </c>
      <c r="L42" s="30">
        <f t="shared" si="4"/>
        <v>0</v>
      </c>
      <c r="M42" s="30">
        <f t="shared" si="4"/>
        <v>0</v>
      </c>
      <c r="N42" s="30">
        <f t="shared" si="4"/>
        <v>0</v>
      </c>
      <c r="O42" s="30">
        <f t="shared" si="4"/>
        <v>0</v>
      </c>
      <c r="P42" s="30">
        <f t="shared" si="4"/>
        <v>0</v>
      </c>
      <c r="Q42" s="30">
        <f t="shared" si="4"/>
        <v>0</v>
      </c>
      <c r="R42" s="31">
        <f t="shared" si="4"/>
        <v>0</v>
      </c>
      <c r="S42" s="31">
        <f t="shared" si="4"/>
        <v>0</v>
      </c>
      <c r="T42" s="31">
        <f t="shared" si="4"/>
        <v>0</v>
      </c>
      <c r="U42" s="31">
        <f t="shared" si="4"/>
        <v>0</v>
      </c>
      <c r="V42" s="31">
        <f t="shared" si="4"/>
        <v>0</v>
      </c>
      <c r="W42" s="22">
        <f t="shared" si="5"/>
        <v>12331</v>
      </c>
    </row>
    <row r="43" spans="1:24" ht="15.75">
      <c r="A43" s="16" t="s">
        <v>13</v>
      </c>
      <c r="B43" s="6">
        <v>7</v>
      </c>
      <c r="C43" s="30">
        <f t="shared" si="4"/>
        <v>0</v>
      </c>
      <c r="D43" s="30">
        <f t="shared" si="4"/>
        <v>1</v>
      </c>
      <c r="E43" s="30">
        <f t="shared" si="4"/>
        <v>0</v>
      </c>
      <c r="F43" s="30">
        <f t="shared" si="4"/>
        <v>0</v>
      </c>
      <c r="G43" s="30">
        <f t="shared" si="4"/>
        <v>0</v>
      </c>
      <c r="H43" s="30">
        <f t="shared" si="4"/>
        <v>0</v>
      </c>
      <c r="I43" s="30">
        <f t="shared" si="4"/>
        <v>62001</v>
      </c>
      <c r="J43" s="30">
        <f t="shared" si="4"/>
        <v>4</v>
      </c>
      <c r="K43" s="30">
        <f t="shared" si="4"/>
        <v>0</v>
      </c>
      <c r="L43" s="30">
        <f t="shared" si="4"/>
        <v>0</v>
      </c>
      <c r="M43" s="30">
        <f t="shared" si="4"/>
        <v>0</v>
      </c>
      <c r="N43" s="30">
        <f t="shared" si="4"/>
        <v>0</v>
      </c>
      <c r="O43" s="30">
        <f t="shared" si="4"/>
        <v>0</v>
      </c>
      <c r="P43" s="30">
        <f t="shared" si="4"/>
        <v>0</v>
      </c>
      <c r="Q43" s="30">
        <f t="shared" si="4"/>
        <v>0</v>
      </c>
      <c r="R43" s="31">
        <f t="shared" si="4"/>
        <v>0</v>
      </c>
      <c r="S43" s="31">
        <f t="shared" si="4"/>
        <v>0</v>
      </c>
      <c r="T43" s="31">
        <f t="shared" si="4"/>
        <v>0</v>
      </c>
      <c r="U43" s="31">
        <f t="shared" si="4"/>
        <v>0</v>
      </c>
      <c r="V43" s="31">
        <f t="shared" si="4"/>
        <v>0</v>
      </c>
      <c r="W43" s="22">
        <f t="shared" si="5"/>
        <v>62006</v>
      </c>
    </row>
    <row r="44" spans="1:24" ht="15.75">
      <c r="A44" s="16" t="s">
        <v>15</v>
      </c>
      <c r="B44" s="6">
        <v>8</v>
      </c>
      <c r="C44" s="30">
        <f t="shared" si="4"/>
        <v>0</v>
      </c>
      <c r="D44" s="30">
        <f t="shared" si="4"/>
        <v>0</v>
      </c>
      <c r="E44" s="30">
        <f t="shared" si="4"/>
        <v>0</v>
      </c>
      <c r="F44" s="30">
        <f t="shared" si="4"/>
        <v>0</v>
      </c>
      <c r="G44" s="30">
        <f t="shared" si="4"/>
        <v>0</v>
      </c>
      <c r="H44" s="30">
        <f t="shared" si="4"/>
        <v>0</v>
      </c>
      <c r="I44" s="30">
        <f t="shared" si="4"/>
        <v>0</v>
      </c>
      <c r="J44" s="30">
        <f t="shared" si="4"/>
        <v>13924</v>
      </c>
      <c r="K44" s="30">
        <f t="shared" si="4"/>
        <v>0</v>
      </c>
      <c r="L44" s="30">
        <f t="shared" si="4"/>
        <v>0</v>
      </c>
      <c r="M44" s="30">
        <f t="shared" si="4"/>
        <v>0</v>
      </c>
      <c r="N44" s="30">
        <f t="shared" si="4"/>
        <v>0</v>
      </c>
      <c r="O44" s="30">
        <f t="shared" si="4"/>
        <v>0</v>
      </c>
      <c r="P44" s="30">
        <f t="shared" si="4"/>
        <v>0</v>
      </c>
      <c r="Q44" s="30">
        <f t="shared" si="4"/>
        <v>0</v>
      </c>
      <c r="R44" s="31">
        <f t="shared" si="4"/>
        <v>0</v>
      </c>
      <c r="S44" s="31">
        <f t="shared" si="4"/>
        <v>0</v>
      </c>
      <c r="T44" s="31">
        <f t="shared" si="4"/>
        <v>0</v>
      </c>
      <c r="U44" s="31">
        <f t="shared" si="4"/>
        <v>0</v>
      </c>
      <c r="V44" s="31">
        <f t="shared" si="4"/>
        <v>0</v>
      </c>
      <c r="W44" s="22">
        <f t="shared" si="5"/>
        <v>13924</v>
      </c>
    </row>
    <row r="45" spans="1:24" ht="15.75">
      <c r="A45" s="16" t="s">
        <v>16</v>
      </c>
      <c r="B45" s="6">
        <v>9</v>
      </c>
      <c r="C45" s="30">
        <f t="shared" si="4"/>
        <v>0</v>
      </c>
      <c r="D45" s="30">
        <f t="shared" si="4"/>
        <v>0</v>
      </c>
      <c r="E45" s="30">
        <f t="shared" si="4"/>
        <v>0</v>
      </c>
      <c r="F45" s="30">
        <f t="shared" si="4"/>
        <v>0</v>
      </c>
      <c r="G45" s="30">
        <f t="shared" si="4"/>
        <v>0</v>
      </c>
      <c r="H45" s="30">
        <f t="shared" si="4"/>
        <v>0</v>
      </c>
      <c r="I45" s="30">
        <f t="shared" si="4"/>
        <v>0</v>
      </c>
      <c r="J45" s="30">
        <f t="shared" si="4"/>
        <v>0</v>
      </c>
      <c r="K45" s="30">
        <f t="shared" si="4"/>
        <v>43264</v>
      </c>
      <c r="L45" s="30">
        <f t="shared" si="4"/>
        <v>1</v>
      </c>
      <c r="M45" s="30">
        <f t="shared" si="4"/>
        <v>0</v>
      </c>
      <c r="N45" s="30">
        <f t="shared" si="4"/>
        <v>0</v>
      </c>
      <c r="O45" s="30">
        <f t="shared" si="4"/>
        <v>0</v>
      </c>
      <c r="P45" s="30">
        <f t="shared" si="4"/>
        <v>36</v>
      </c>
      <c r="Q45" s="30">
        <f t="shared" si="4"/>
        <v>0</v>
      </c>
      <c r="R45" s="31">
        <f t="shared" si="4"/>
        <v>0</v>
      </c>
      <c r="S45" s="31">
        <f t="shared" si="4"/>
        <v>0</v>
      </c>
      <c r="T45" s="31">
        <f t="shared" si="4"/>
        <v>0</v>
      </c>
      <c r="U45" s="31">
        <f t="shared" si="4"/>
        <v>0</v>
      </c>
      <c r="V45" s="31">
        <f t="shared" si="4"/>
        <v>0</v>
      </c>
      <c r="W45" s="22">
        <f t="shared" si="5"/>
        <v>43301</v>
      </c>
    </row>
    <row r="46" spans="1:24" ht="15.75">
      <c r="A46" s="16" t="s">
        <v>11</v>
      </c>
      <c r="B46" s="6">
        <v>10</v>
      </c>
      <c r="C46" s="30">
        <f t="shared" si="4"/>
        <v>0</v>
      </c>
      <c r="D46" s="30">
        <f t="shared" si="4"/>
        <v>0</v>
      </c>
      <c r="E46" s="30">
        <f t="shared" si="4"/>
        <v>0</v>
      </c>
      <c r="F46" s="30">
        <f t="shared" si="4"/>
        <v>0</v>
      </c>
      <c r="G46" s="30">
        <f t="shared" si="4"/>
        <v>0</v>
      </c>
      <c r="H46" s="30">
        <f t="shared" si="4"/>
        <v>0</v>
      </c>
      <c r="I46" s="30">
        <f t="shared" si="4"/>
        <v>0</v>
      </c>
      <c r="J46" s="30">
        <f t="shared" si="4"/>
        <v>0</v>
      </c>
      <c r="K46" s="30">
        <f t="shared" si="4"/>
        <v>0</v>
      </c>
      <c r="L46" s="30">
        <f t="shared" si="4"/>
        <v>635209</v>
      </c>
      <c r="M46" s="30">
        <f t="shared" si="4"/>
        <v>0</v>
      </c>
      <c r="N46" s="30">
        <f t="shared" si="4"/>
        <v>0</v>
      </c>
      <c r="O46" s="30">
        <f t="shared" si="4"/>
        <v>0</v>
      </c>
      <c r="P46" s="30">
        <f t="shared" si="4"/>
        <v>256</v>
      </c>
      <c r="Q46" s="30">
        <f t="shared" si="4"/>
        <v>0</v>
      </c>
      <c r="R46" s="31">
        <f t="shared" si="4"/>
        <v>0</v>
      </c>
      <c r="S46" s="31">
        <f t="shared" si="4"/>
        <v>0</v>
      </c>
      <c r="T46" s="31">
        <f t="shared" si="4"/>
        <v>0</v>
      </c>
      <c r="U46" s="31">
        <f t="shared" si="4"/>
        <v>0</v>
      </c>
      <c r="V46" s="31">
        <f t="shared" si="4"/>
        <v>0</v>
      </c>
      <c r="W46" s="22">
        <f t="shared" si="5"/>
        <v>635465</v>
      </c>
    </row>
    <row r="47" spans="1:24" ht="15.75">
      <c r="A47" s="16" t="s">
        <v>17</v>
      </c>
      <c r="B47" s="6">
        <v>11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30">
        <f t="shared" si="4"/>
        <v>0</v>
      </c>
      <c r="G47" s="30">
        <f t="shared" si="4"/>
        <v>0</v>
      </c>
      <c r="H47" s="30">
        <f t="shared" si="4"/>
        <v>0</v>
      </c>
      <c r="I47" s="30">
        <f t="shared" si="4"/>
        <v>0</v>
      </c>
      <c r="J47" s="30">
        <f t="shared" si="4"/>
        <v>1</v>
      </c>
      <c r="K47" s="30">
        <f t="shared" si="4"/>
        <v>0</v>
      </c>
      <c r="L47" s="30">
        <f t="shared" si="4"/>
        <v>0</v>
      </c>
      <c r="M47" s="30">
        <f t="shared" si="4"/>
        <v>13225</v>
      </c>
      <c r="N47" s="30">
        <f t="shared" si="4"/>
        <v>0</v>
      </c>
      <c r="O47" s="30">
        <f t="shared" si="4"/>
        <v>0</v>
      </c>
      <c r="P47" s="30">
        <f t="shared" si="4"/>
        <v>0</v>
      </c>
      <c r="Q47" s="30">
        <f t="shared" si="4"/>
        <v>0</v>
      </c>
      <c r="R47" s="31">
        <f t="shared" si="4"/>
        <v>0</v>
      </c>
      <c r="S47" s="31">
        <f t="shared" si="4"/>
        <v>0</v>
      </c>
      <c r="T47" s="31">
        <f t="shared" si="4"/>
        <v>0</v>
      </c>
      <c r="U47" s="31">
        <f t="shared" si="4"/>
        <v>0</v>
      </c>
      <c r="V47" s="31">
        <f t="shared" si="4"/>
        <v>0</v>
      </c>
      <c r="W47" s="22">
        <f t="shared" si="5"/>
        <v>13226</v>
      </c>
    </row>
    <row r="48" spans="1:24">
      <c r="B48" s="6">
        <v>12</v>
      </c>
      <c r="C48" s="30">
        <f t="shared" si="4"/>
        <v>0</v>
      </c>
      <c r="D48" s="30">
        <f t="shared" si="4"/>
        <v>1</v>
      </c>
      <c r="E48" s="30">
        <f t="shared" si="4"/>
        <v>9</v>
      </c>
      <c r="F48" s="30">
        <f t="shared" si="4"/>
        <v>1</v>
      </c>
      <c r="G48" s="30">
        <f t="shared" si="4"/>
        <v>0</v>
      </c>
      <c r="H48" s="30">
        <f t="shared" si="4"/>
        <v>1</v>
      </c>
      <c r="I48" s="30">
        <f t="shared" si="4"/>
        <v>0</v>
      </c>
      <c r="J48" s="30">
        <f t="shared" si="4"/>
        <v>36</v>
      </c>
      <c r="K48" s="30">
        <f t="shared" si="4"/>
        <v>16</v>
      </c>
      <c r="L48" s="30">
        <f t="shared" si="4"/>
        <v>0</v>
      </c>
      <c r="M48" s="30">
        <f t="shared" si="4"/>
        <v>1</v>
      </c>
      <c r="N48" s="30">
        <f t="shared" si="4"/>
        <v>14884</v>
      </c>
      <c r="O48" s="30">
        <f t="shared" si="4"/>
        <v>0</v>
      </c>
      <c r="P48" s="30">
        <f t="shared" si="4"/>
        <v>1</v>
      </c>
      <c r="Q48" s="30">
        <f t="shared" si="4"/>
        <v>1</v>
      </c>
      <c r="R48" s="31">
        <f t="shared" si="4"/>
        <v>0</v>
      </c>
      <c r="S48" s="31">
        <f t="shared" si="4"/>
        <v>0</v>
      </c>
      <c r="T48" s="31">
        <f t="shared" si="4"/>
        <v>0</v>
      </c>
      <c r="U48" s="31">
        <f t="shared" si="4"/>
        <v>0</v>
      </c>
      <c r="V48" s="31">
        <f t="shared" si="4"/>
        <v>0</v>
      </c>
      <c r="W48" s="22">
        <f t="shared" si="5"/>
        <v>14951</v>
      </c>
    </row>
    <row r="49" spans="1:25" ht="15.75">
      <c r="A49" s="16" t="s">
        <v>18</v>
      </c>
      <c r="B49" s="6">
        <v>13</v>
      </c>
      <c r="C49" s="30">
        <f t="shared" si="4"/>
        <v>0</v>
      </c>
      <c r="D49" s="30">
        <f t="shared" si="4"/>
        <v>0</v>
      </c>
      <c r="E49" s="30">
        <f t="shared" si="4"/>
        <v>0</v>
      </c>
      <c r="F49" s="30">
        <f t="shared" si="4"/>
        <v>0</v>
      </c>
      <c r="G49" s="30">
        <f t="shared" si="4"/>
        <v>0</v>
      </c>
      <c r="H49" s="30">
        <f t="shared" si="4"/>
        <v>0</v>
      </c>
      <c r="I49" s="30">
        <f t="shared" si="4"/>
        <v>0</v>
      </c>
      <c r="J49" s="30">
        <f t="shared" si="4"/>
        <v>0</v>
      </c>
      <c r="K49" s="30">
        <f t="shared" si="4"/>
        <v>0</v>
      </c>
      <c r="L49" s="30">
        <f t="shared" si="4"/>
        <v>0</v>
      </c>
      <c r="M49" s="30">
        <f t="shared" si="4"/>
        <v>0</v>
      </c>
      <c r="N49" s="30">
        <f t="shared" si="4"/>
        <v>0</v>
      </c>
      <c r="O49" s="30">
        <f t="shared" si="4"/>
        <v>20736</v>
      </c>
      <c r="P49" s="30">
        <f t="shared" si="4"/>
        <v>0</v>
      </c>
      <c r="Q49" s="30">
        <f t="shared" si="4"/>
        <v>0</v>
      </c>
      <c r="R49" s="31">
        <f t="shared" ref="R49:V49" si="6">R20*R20</f>
        <v>0</v>
      </c>
      <c r="S49" s="31">
        <f t="shared" si="6"/>
        <v>0</v>
      </c>
      <c r="T49" s="31">
        <f t="shared" si="6"/>
        <v>0</v>
      </c>
      <c r="U49" s="31">
        <f t="shared" si="6"/>
        <v>0</v>
      </c>
      <c r="V49" s="31">
        <f t="shared" si="6"/>
        <v>0</v>
      </c>
      <c r="W49" s="22">
        <f t="shared" si="5"/>
        <v>20736</v>
      </c>
    </row>
    <row r="50" spans="1:25" ht="15.75">
      <c r="A50" s="16" t="s">
        <v>19</v>
      </c>
      <c r="B50" s="6">
        <v>14</v>
      </c>
      <c r="C50" s="30">
        <f t="shared" ref="C50:V56" si="7">C21*C21</f>
        <v>0</v>
      </c>
      <c r="D50" s="30">
        <f t="shared" si="7"/>
        <v>0</v>
      </c>
      <c r="E50" s="30">
        <f t="shared" si="7"/>
        <v>0</v>
      </c>
      <c r="F50" s="30">
        <f t="shared" si="7"/>
        <v>0</v>
      </c>
      <c r="G50" s="30">
        <f t="shared" si="7"/>
        <v>0</v>
      </c>
      <c r="H50" s="30">
        <f t="shared" si="7"/>
        <v>0</v>
      </c>
      <c r="I50" s="30">
        <f t="shared" si="7"/>
        <v>0</v>
      </c>
      <c r="J50" s="30">
        <f t="shared" si="7"/>
        <v>0</v>
      </c>
      <c r="K50" s="30">
        <f t="shared" si="7"/>
        <v>0</v>
      </c>
      <c r="L50" s="30">
        <f t="shared" si="7"/>
        <v>0</v>
      </c>
      <c r="M50" s="30">
        <f t="shared" si="7"/>
        <v>0</v>
      </c>
      <c r="N50" s="30">
        <f t="shared" si="7"/>
        <v>0</v>
      </c>
      <c r="O50" s="30">
        <f t="shared" si="7"/>
        <v>0</v>
      </c>
      <c r="P50" s="30">
        <f t="shared" si="7"/>
        <v>357604</v>
      </c>
      <c r="Q50" s="30">
        <f t="shared" si="7"/>
        <v>0</v>
      </c>
      <c r="R50" s="31">
        <f t="shared" si="7"/>
        <v>0</v>
      </c>
      <c r="S50" s="31">
        <f t="shared" si="7"/>
        <v>0</v>
      </c>
      <c r="T50" s="31">
        <f t="shared" si="7"/>
        <v>0</v>
      </c>
      <c r="U50" s="31">
        <f t="shared" si="7"/>
        <v>0</v>
      </c>
      <c r="V50" s="31">
        <f t="shared" si="7"/>
        <v>0</v>
      </c>
      <c r="W50" s="22">
        <f t="shared" si="5"/>
        <v>357604</v>
      </c>
    </row>
    <row r="51" spans="1:25" ht="15.75">
      <c r="A51" s="16" t="s">
        <v>20</v>
      </c>
      <c r="B51" s="6">
        <v>15</v>
      </c>
      <c r="C51" s="30">
        <f t="shared" si="7"/>
        <v>0</v>
      </c>
      <c r="D51" s="30">
        <f t="shared" si="7"/>
        <v>0</v>
      </c>
      <c r="E51" s="30">
        <f t="shared" si="7"/>
        <v>25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30">
        <f t="shared" si="7"/>
        <v>0</v>
      </c>
      <c r="M51" s="30">
        <f t="shared" si="7"/>
        <v>0</v>
      </c>
      <c r="N51" s="30">
        <f t="shared" si="7"/>
        <v>0</v>
      </c>
      <c r="O51" s="30">
        <f t="shared" si="7"/>
        <v>0</v>
      </c>
      <c r="P51" s="30">
        <f t="shared" si="7"/>
        <v>0</v>
      </c>
      <c r="Q51" s="30">
        <f t="shared" si="7"/>
        <v>87025</v>
      </c>
      <c r="R51" s="31">
        <f t="shared" si="7"/>
        <v>0</v>
      </c>
      <c r="S51" s="31">
        <f t="shared" si="7"/>
        <v>0</v>
      </c>
      <c r="T51" s="31">
        <f t="shared" si="7"/>
        <v>0</v>
      </c>
      <c r="U51" s="31">
        <f t="shared" si="7"/>
        <v>0</v>
      </c>
      <c r="V51" s="31">
        <f t="shared" si="7"/>
        <v>0</v>
      </c>
      <c r="W51" s="22">
        <f t="shared" si="5"/>
        <v>87050</v>
      </c>
      <c r="Y51" s="6"/>
    </row>
    <row r="52" spans="1:25" ht="15.75">
      <c r="A52" s="16" t="s">
        <v>21</v>
      </c>
      <c r="B52" s="6">
        <v>16</v>
      </c>
      <c r="C52" s="31">
        <f t="shared" si="7"/>
        <v>0</v>
      </c>
      <c r="D52" s="31">
        <f t="shared" si="7"/>
        <v>0</v>
      </c>
      <c r="E52" s="31">
        <f t="shared" si="7"/>
        <v>0</v>
      </c>
      <c r="F52" s="31">
        <f t="shared" si="7"/>
        <v>0</v>
      </c>
      <c r="G52" s="31">
        <f t="shared" si="7"/>
        <v>0</v>
      </c>
      <c r="H52" s="31">
        <f t="shared" si="7"/>
        <v>0</v>
      </c>
      <c r="I52" s="31">
        <f t="shared" si="7"/>
        <v>0</v>
      </c>
      <c r="J52" s="31">
        <f t="shared" si="7"/>
        <v>0</v>
      </c>
      <c r="K52" s="31">
        <f t="shared" si="7"/>
        <v>0</v>
      </c>
      <c r="L52" s="31">
        <f t="shared" si="7"/>
        <v>0</v>
      </c>
      <c r="M52" s="31">
        <f t="shared" si="7"/>
        <v>0</v>
      </c>
      <c r="N52" s="31">
        <f t="shared" si="7"/>
        <v>0</v>
      </c>
      <c r="O52" s="31">
        <f t="shared" si="7"/>
        <v>0</v>
      </c>
      <c r="P52" s="31">
        <f t="shared" si="7"/>
        <v>0</v>
      </c>
      <c r="Q52" s="31">
        <f t="shared" si="7"/>
        <v>0</v>
      </c>
      <c r="R52" s="31">
        <f t="shared" si="7"/>
        <v>0</v>
      </c>
      <c r="S52" s="31">
        <f t="shared" si="7"/>
        <v>0</v>
      </c>
      <c r="T52" s="31">
        <f t="shared" si="7"/>
        <v>0</v>
      </c>
      <c r="U52" s="31">
        <f t="shared" si="7"/>
        <v>0</v>
      </c>
      <c r="V52" s="31">
        <f t="shared" si="7"/>
        <v>0</v>
      </c>
      <c r="W52" s="22">
        <f t="shared" si="5"/>
        <v>0</v>
      </c>
      <c r="X52" s="32"/>
      <c r="Y52" s="6"/>
    </row>
    <row r="53" spans="1:25" ht="15.75">
      <c r="A53" s="16" t="s">
        <v>11</v>
      </c>
      <c r="B53" s="6">
        <v>17</v>
      </c>
      <c r="C53" s="31">
        <f t="shared" si="7"/>
        <v>0</v>
      </c>
      <c r="D53" s="31">
        <f t="shared" si="7"/>
        <v>0</v>
      </c>
      <c r="E53" s="31">
        <f t="shared" si="7"/>
        <v>0</v>
      </c>
      <c r="F53" s="31">
        <f t="shared" si="7"/>
        <v>0</v>
      </c>
      <c r="G53" s="31">
        <f t="shared" si="7"/>
        <v>0</v>
      </c>
      <c r="H53" s="31">
        <f t="shared" si="7"/>
        <v>0</v>
      </c>
      <c r="I53" s="31">
        <f t="shared" si="7"/>
        <v>0</v>
      </c>
      <c r="J53" s="31">
        <f t="shared" si="7"/>
        <v>0</v>
      </c>
      <c r="K53" s="31">
        <f t="shared" si="7"/>
        <v>0</v>
      </c>
      <c r="L53" s="31">
        <f t="shared" si="7"/>
        <v>0</v>
      </c>
      <c r="M53" s="31">
        <f t="shared" si="7"/>
        <v>0</v>
      </c>
      <c r="N53" s="31">
        <f t="shared" si="7"/>
        <v>0</v>
      </c>
      <c r="O53" s="31">
        <f t="shared" si="7"/>
        <v>0</v>
      </c>
      <c r="P53" s="31">
        <f t="shared" si="7"/>
        <v>0</v>
      </c>
      <c r="Q53" s="31">
        <f t="shared" si="7"/>
        <v>0</v>
      </c>
      <c r="R53" s="31">
        <f t="shared" si="7"/>
        <v>0</v>
      </c>
      <c r="S53" s="31">
        <f t="shared" si="7"/>
        <v>0</v>
      </c>
      <c r="T53" s="31">
        <f t="shared" si="7"/>
        <v>0</v>
      </c>
      <c r="U53" s="31">
        <f t="shared" si="7"/>
        <v>0</v>
      </c>
      <c r="V53" s="31">
        <f t="shared" si="7"/>
        <v>0</v>
      </c>
      <c r="W53" s="22">
        <f t="shared" si="5"/>
        <v>0</v>
      </c>
      <c r="X53" s="32"/>
      <c r="Y53" s="6"/>
    </row>
    <row r="54" spans="1:25" ht="15.75">
      <c r="A54" s="16" t="s">
        <v>16</v>
      </c>
      <c r="B54" s="6">
        <v>18</v>
      </c>
      <c r="C54" s="31">
        <f t="shared" si="7"/>
        <v>0</v>
      </c>
      <c r="D54" s="31">
        <f t="shared" si="7"/>
        <v>0</v>
      </c>
      <c r="E54" s="31">
        <f t="shared" si="7"/>
        <v>0</v>
      </c>
      <c r="F54" s="31">
        <f t="shared" si="7"/>
        <v>0</v>
      </c>
      <c r="G54" s="31">
        <f t="shared" si="7"/>
        <v>0</v>
      </c>
      <c r="H54" s="31">
        <f t="shared" si="7"/>
        <v>0</v>
      </c>
      <c r="I54" s="31">
        <f t="shared" si="7"/>
        <v>0</v>
      </c>
      <c r="J54" s="31">
        <f t="shared" si="7"/>
        <v>0</v>
      </c>
      <c r="K54" s="31">
        <f t="shared" si="7"/>
        <v>0</v>
      </c>
      <c r="L54" s="31">
        <f t="shared" si="7"/>
        <v>0</v>
      </c>
      <c r="M54" s="31">
        <f t="shared" si="7"/>
        <v>0</v>
      </c>
      <c r="N54" s="31">
        <f t="shared" si="7"/>
        <v>0</v>
      </c>
      <c r="O54" s="31">
        <f t="shared" si="7"/>
        <v>0</v>
      </c>
      <c r="P54" s="31">
        <f t="shared" si="7"/>
        <v>0</v>
      </c>
      <c r="Q54" s="31">
        <f t="shared" si="7"/>
        <v>0</v>
      </c>
      <c r="R54" s="31">
        <f t="shared" si="7"/>
        <v>0</v>
      </c>
      <c r="S54" s="31">
        <f t="shared" si="7"/>
        <v>0</v>
      </c>
      <c r="T54" s="31">
        <f t="shared" si="7"/>
        <v>0</v>
      </c>
      <c r="U54" s="31">
        <f t="shared" si="7"/>
        <v>0</v>
      </c>
      <c r="V54" s="31">
        <f t="shared" si="7"/>
        <v>0</v>
      </c>
      <c r="W54" s="22">
        <f t="shared" si="5"/>
        <v>0</v>
      </c>
      <c r="X54" s="32"/>
      <c r="Y54" s="6"/>
    </row>
    <row r="55" spans="1:25" ht="16.5" thickBot="1">
      <c r="A55" s="16" t="s">
        <v>22</v>
      </c>
      <c r="B55" s="6">
        <v>19</v>
      </c>
      <c r="C55" s="31">
        <f t="shared" si="7"/>
        <v>0</v>
      </c>
      <c r="D55" s="31">
        <f t="shared" si="7"/>
        <v>0</v>
      </c>
      <c r="E55" s="31">
        <f t="shared" si="7"/>
        <v>0</v>
      </c>
      <c r="F55" s="31">
        <f t="shared" si="7"/>
        <v>0</v>
      </c>
      <c r="G55" s="31">
        <f t="shared" si="7"/>
        <v>0</v>
      </c>
      <c r="H55" s="31">
        <f t="shared" si="7"/>
        <v>0</v>
      </c>
      <c r="I55" s="31">
        <f t="shared" si="7"/>
        <v>0</v>
      </c>
      <c r="J55" s="31">
        <f t="shared" si="7"/>
        <v>0</v>
      </c>
      <c r="K55" s="31">
        <f t="shared" si="7"/>
        <v>0</v>
      </c>
      <c r="L55" s="31">
        <f t="shared" si="7"/>
        <v>0</v>
      </c>
      <c r="M55" s="31">
        <f t="shared" si="7"/>
        <v>0</v>
      </c>
      <c r="N55" s="31">
        <f t="shared" si="7"/>
        <v>0</v>
      </c>
      <c r="O55" s="31">
        <f t="shared" si="7"/>
        <v>0</v>
      </c>
      <c r="P55" s="31">
        <f t="shared" si="7"/>
        <v>0</v>
      </c>
      <c r="Q55" s="31">
        <f t="shared" si="7"/>
        <v>0</v>
      </c>
      <c r="R55" s="31">
        <f t="shared" si="7"/>
        <v>0</v>
      </c>
      <c r="S55" s="31">
        <f t="shared" si="7"/>
        <v>0</v>
      </c>
      <c r="T55" s="31">
        <f t="shared" si="7"/>
        <v>0</v>
      </c>
      <c r="U55" s="31">
        <f t="shared" si="7"/>
        <v>0</v>
      </c>
      <c r="V55" s="31">
        <f t="shared" si="7"/>
        <v>0</v>
      </c>
      <c r="W55" s="22">
        <f t="shared" si="5"/>
        <v>0</v>
      </c>
      <c r="X55" s="32"/>
      <c r="Y55" s="6"/>
    </row>
    <row r="56" spans="1:25" ht="16.5" thickBot="1">
      <c r="A56" s="33"/>
      <c r="B56" s="7">
        <v>20</v>
      </c>
      <c r="C56" s="31">
        <f t="shared" si="7"/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22">
        <f t="shared" si="5"/>
        <v>0</v>
      </c>
      <c r="X56" s="34" t="s">
        <v>50</v>
      </c>
      <c r="Y56" s="6"/>
    </row>
    <row r="57" spans="1:25" ht="15.75" thickBot="1">
      <c r="C57" s="22">
        <f t="shared" ref="C57:V57" si="8">SUM(C37:C56)</f>
        <v>43264</v>
      </c>
      <c r="D57" s="22">
        <f t="shared" si="8"/>
        <v>351655</v>
      </c>
      <c r="E57" s="22">
        <f t="shared" si="8"/>
        <v>664260</v>
      </c>
      <c r="F57" s="22">
        <f t="shared" si="8"/>
        <v>2505</v>
      </c>
      <c r="G57" s="22">
        <f t="shared" si="8"/>
        <v>7225</v>
      </c>
      <c r="H57" s="22">
        <f t="shared" si="8"/>
        <v>12322</v>
      </c>
      <c r="I57" s="22">
        <f t="shared" si="8"/>
        <v>62001</v>
      </c>
      <c r="J57" s="22">
        <f t="shared" si="8"/>
        <v>13999</v>
      </c>
      <c r="K57" s="22">
        <f t="shared" si="8"/>
        <v>43280</v>
      </c>
      <c r="L57" s="22">
        <f t="shared" si="8"/>
        <v>635246</v>
      </c>
      <c r="M57" s="22">
        <f t="shared" si="8"/>
        <v>13227</v>
      </c>
      <c r="N57" s="22">
        <f t="shared" si="8"/>
        <v>14884</v>
      </c>
      <c r="O57" s="22">
        <f t="shared" si="8"/>
        <v>20737</v>
      </c>
      <c r="P57" s="22">
        <f t="shared" si="8"/>
        <v>358067</v>
      </c>
      <c r="Q57" s="22">
        <f t="shared" si="8"/>
        <v>87026</v>
      </c>
      <c r="R57" s="22">
        <f t="shared" si="8"/>
        <v>0</v>
      </c>
      <c r="S57" s="22">
        <f t="shared" si="8"/>
        <v>0</v>
      </c>
      <c r="T57" s="22">
        <f t="shared" si="8"/>
        <v>0</v>
      </c>
      <c r="U57" s="22">
        <f t="shared" si="8"/>
        <v>0</v>
      </c>
      <c r="V57" s="22">
        <f t="shared" si="8"/>
        <v>0</v>
      </c>
      <c r="X57">
        <f>SUM(W37:W56)</f>
        <v>2329698</v>
      </c>
    </row>
    <row r="58" spans="1:25" ht="21" thickBot="1">
      <c r="P58" s="35" t="s">
        <v>51</v>
      </c>
      <c r="Q58" s="36">
        <f>SUM(C57:V57)</f>
        <v>2329698</v>
      </c>
      <c r="R58" s="37"/>
      <c r="S58" s="37"/>
      <c r="T58" s="37"/>
      <c r="U58" s="37"/>
      <c r="V58" s="37"/>
    </row>
    <row r="61" spans="1:25" ht="15.75">
      <c r="C61" s="23" t="s">
        <v>52</v>
      </c>
      <c r="D61" s="23">
        <f>X31</f>
        <v>4596</v>
      </c>
    </row>
    <row r="62" spans="1:25" ht="15.75">
      <c r="C62" s="1"/>
      <c r="D62" s="1"/>
    </row>
    <row r="63" spans="1:25" ht="20.25">
      <c r="C63" s="38" t="s">
        <v>53</v>
      </c>
      <c r="D63" s="23">
        <f>COMBIN(D61,2)</f>
        <v>10559310</v>
      </c>
    </row>
    <row r="64" spans="1:25" ht="18.75">
      <c r="C64" s="39"/>
      <c r="D64" s="1"/>
    </row>
    <row r="65" spans="3:4" ht="20.25">
      <c r="C65" s="23" t="s">
        <v>54</v>
      </c>
      <c r="D65" s="23">
        <f>COMBIN(D61,2)^2</f>
        <v>111499027676100</v>
      </c>
    </row>
    <row r="66" spans="3:4" ht="15.75">
      <c r="C66" s="1"/>
      <c r="D66" s="1"/>
    </row>
    <row r="67" spans="3:4" ht="18.75">
      <c r="C67" s="23" t="s">
        <v>55</v>
      </c>
      <c r="D67" s="23">
        <f>D61^2</f>
        <v>21123216</v>
      </c>
    </row>
    <row r="68" spans="3:4" ht="15.75">
      <c r="C68" s="1"/>
      <c r="D68" s="1"/>
    </row>
    <row r="69" spans="3:4" ht="15.75">
      <c r="C69" s="1"/>
      <c r="D69" s="1"/>
    </row>
    <row r="70" spans="3:4" ht="20.25">
      <c r="C70" s="23" t="s">
        <v>56</v>
      </c>
      <c r="D70" s="23">
        <f>Y28</f>
        <v>2400674</v>
      </c>
    </row>
    <row r="71" spans="3:4" ht="15.75">
      <c r="C71" s="1"/>
      <c r="D71" s="1"/>
    </row>
    <row r="72" spans="3:4" ht="20.25">
      <c r="C72" s="23" t="s">
        <v>57</v>
      </c>
      <c r="D72" s="23">
        <f>Q30</f>
        <v>2413796</v>
      </c>
    </row>
    <row r="73" spans="3:4" ht="15.75">
      <c r="C73" s="1"/>
      <c r="D73" s="1"/>
    </row>
    <row r="74" spans="3:4" ht="20.25">
      <c r="C74" s="23" t="s">
        <v>51</v>
      </c>
      <c r="D74" s="23">
        <f>Q58</f>
        <v>2329698</v>
      </c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23" t="s">
        <v>58</v>
      </c>
      <c r="D78" s="23">
        <f>(D74-D61)/2</f>
        <v>1162551</v>
      </c>
    </row>
    <row r="79" spans="3:4" ht="15.75">
      <c r="C79" s="1"/>
      <c r="D79" s="1"/>
    </row>
    <row r="80" spans="3:4" ht="15.75">
      <c r="C80" s="23" t="s">
        <v>59</v>
      </c>
      <c r="D80" s="23">
        <f>(D70-D74)/2</f>
        <v>35488</v>
      </c>
    </row>
    <row r="81" spans="2:6" ht="15.75">
      <c r="C81" s="1"/>
      <c r="D81" s="1"/>
    </row>
    <row r="82" spans="2:6" ht="15.75">
      <c r="C82" s="23" t="s">
        <v>60</v>
      </c>
      <c r="D82" s="23">
        <f>(D72-D74)/2</f>
        <v>42049</v>
      </c>
    </row>
    <row r="83" spans="2:6" ht="15.75">
      <c r="C83" s="1"/>
      <c r="D83" s="1"/>
    </row>
    <row r="84" spans="2:6" ht="15.75">
      <c r="C84" s="23" t="s">
        <v>61</v>
      </c>
      <c r="D84" s="23">
        <f>(D74+D67-D70-D72)/2</f>
        <v>9319222</v>
      </c>
    </row>
    <row r="85" spans="2:6" ht="15.75">
      <c r="C85" s="1"/>
      <c r="D85" s="1"/>
    </row>
    <row r="86" spans="2:6" ht="15.75" thickBot="1">
      <c r="C86" s="40"/>
      <c r="D86" s="40"/>
    </row>
    <row r="87" spans="2:6">
      <c r="C87" s="41" t="s">
        <v>62</v>
      </c>
      <c r="D87" s="42" t="s">
        <v>63</v>
      </c>
      <c r="E87" s="26">
        <f>D63*(D78+D84)-((D78+D80)*(D78+D82)+(D82+D84)*(D80+D84))</f>
        <v>21665157240820</v>
      </c>
    </row>
    <row r="88" spans="2:6">
      <c r="C88" s="43"/>
      <c r="D88" s="11" t="s">
        <v>64</v>
      </c>
      <c r="E88" s="44">
        <f>D63^2-((D78+D80)*(D78+D82)+(D82+D84)*(D80+D84))</f>
        <v>22483894460290</v>
      </c>
    </row>
    <row r="89" spans="2:6">
      <c r="C89" s="43"/>
      <c r="D89" s="11"/>
      <c r="E89" s="44"/>
    </row>
    <row r="90" spans="2:6" ht="15.75" thickBot="1">
      <c r="C90" s="45"/>
      <c r="D90" s="46" t="s">
        <v>62</v>
      </c>
      <c r="E90" s="47">
        <f>E87/E88</f>
        <v>0.96358561365265194</v>
      </c>
    </row>
    <row r="92" spans="2:6" ht="15.75">
      <c r="B92" s="1" t="s">
        <v>65</v>
      </c>
      <c r="F92" s="48" t="str">
        <f>IF(E90&gt;=0.9,"EXCELLENT",IF(E90&gt;=0.8,"GOOD",IF(E90&gt;=0.65,"MODERATE","POOR")))</f>
        <v>EXCELLENT</v>
      </c>
    </row>
    <row r="93" spans="2:6" ht="15.75">
      <c r="B93" s="1"/>
      <c r="F93" s="48"/>
    </row>
    <row r="94" spans="2:6">
      <c r="B94" s="49" t="s">
        <v>66</v>
      </c>
      <c r="C94" s="50"/>
      <c r="D94" s="50"/>
      <c r="E94" s="50"/>
      <c r="F94" s="51"/>
    </row>
    <row r="95" spans="2:6">
      <c r="B95" s="52" t="s">
        <v>67</v>
      </c>
      <c r="C95" s="6"/>
      <c r="D95" s="6" t="s">
        <v>74</v>
      </c>
      <c r="E95" s="6"/>
      <c r="F95" s="12"/>
    </row>
    <row r="96" spans="2:6">
      <c r="B96" s="52" t="s">
        <v>68</v>
      </c>
      <c r="C96" s="6"/>
      <c r="D96" s="6" t="s">
        <v>69</v>
      </c>
      <c r="E96" s="6"/>
      <c r="F96" s="12"/>
    </row>
    <row r="97" spans="2:6">
      <c r="B97" s="52" t="s">
        <v>70</v>
      </c>
      <c r="C97" s="6"/>
      <c r="D97" s="6" t="s">
        <v>71</v>
      </c>
      <c r="E97" s="6"/>
      <c r="F97" s="12"/>
    </row>
    <row r="98" spans="2:6">
      <c r="B98" s="53" t="s">
        <v>72</v>
      </c>
      <c r="C98" s="13"/>
      <c r="D98" s="13" t="s">
        <v>73</v>
      </c>
      <c r="E98" s="13"/>
      <c r="F98" s="54"/>
    </row>
    <row r="99" spans="2:6">
      <c r="B99" s="6"/>
      <c r="C99" s="6"/>
      <c r="D99" s="6"/>
      <c r="E99" s="6"/>
      <c r="F99" s="6"/>
    </row>
    <row r="100" spans="2:6">
      <c r="B100" s="6"/>
      <c r="C100" s="6"/>
      <c r="D100" s="6"/>
      <c r="E100" s="6"/>
      <c r="F10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OSAMORSOFT</dc:creator>
  <cp:lastModifiedBy>OSAMORSOFT</cp:lastModifiedBy>
  <dcterms:created xsi:type="dcterms:W3CDTF">2015-01-18T16:41:58Z</dcterms:created>
  <dcterms:modified xsi:type="dcterms:W3CDTF">2015-04-29T07:20:56Z</dcterms:modified>
</cp:coreProperties>
</file>