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<sst xmlns="http://schemas.openxmlformats.org/spreadsheetml/2006/main" count="96" uniqueCount="84">
  <si>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AUTHOR: Victor Chukwudi Osamor</t>
  </si>
  <si>
    <t>DATE: 27 Dec 2014</t>
  </si>
  <si>
    <t>(a)</t>
  </si>
  <si>
    <t>ALGORITHM_2_NAME</t>
  </si>
  <si>
    <t>TOTAL</t>
  </si>
  <si>
    <t>CLUSTERS</t>
  </si>
  <si>
    <r>
      <t>t</t>
    </r>
    <r>
      <rPr>
        <b/>
        <vertAlign val="subscript"/>
        <sz val="12"/>
        <rFont val="Arial"/>
        <family val="2"/>
      </rPr>
      <t>r+</t>
    </r>
  </si>
  <si>
    <r>
      <t>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r+</t>
    </r>
  </si>
  <si>
    <t>A</t>
  </si>
  <si>
    <t>L</t>
  </si>
  <si>
    <t>G</t>
  </si>
  <si>
    <t>O</t>
  </si>
  <si>
    <t>R</t>
  </si>
  <si>
    <t>I</t>
  </si>
  <si>
    <t>T</t>
  </si>
  <si>
    <t>H</t>
  </si>
  <si>
    <t>M_1</t>
  </si>
  <si>
    <t>-</t>
  </si>
  <si>
    <t>N</t>
  </si>
  <si>
    <t>M</t>
  </si>
  <si>
    <t>E</t>
  </si>
  <si>
    <r>
      <t>t</t>
    </r>
    <r>
      <rPr>
        <b/>
        <vertAlign val="subscript"/>
        <sz val="10"/>
        <rFont val="Arial"/>
        <family val="2"/>
      </rPr>
      <t>+c</t>
    </r>
  </si>
  <si>
    <r>
      <t>∑</t>
    </r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 xml:space="preserve">r+    </t>
    </r>
    <r>
      <rPr>
        <b/>
        <sz val="10"/>
        <rFont val="Arial"/>
        <family val="2"/>
      </rPr>
      <t>=</t>
    </r>
  </si>
  <si>
    <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+c</t>
    </r>
  </si>
  <si>
    <r>
      <t>∑</t>
    </r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+c</t>
    </r>
    <r>
      <rPr>
        <b/>
        <sz val="10"/>
        <rFont val="Arial"/>
        <family val="2"/>
      </rPr>
      <t xml:space="preserve"> =</t>
    </r>
  </si>
  <si>
    <t>N=</t>
  </si>
  <si>
    <t>(b)</t>
  </si>
  <si>
    <t>Overlapped k-means</t>
  </si>
  <si>
    <t>Clusters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</si>
  <si>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</si>
  <si>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</si>
  <si>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</si>
  <si>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</si>
  <si>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</si>
  <si>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</si>
  <si>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</si>
  <si>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</si>
  <si>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</si>
  <si>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</si>
  <si>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</si>
  <si>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</si>
  <si>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</si>
  <si>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14' </t>
  </si>
  <si>
    <t>15'</t>
  </si>
  <si>
    <t>16'</t>
  </si>
  <si>
    <t>17'</t>
  </si>
  <si>
    <t>18'</t>
  </si>
  <si>
    <t>19'</t>
  </si>
  <si>
    <t>20'</t>
  </si>
  <si>
    <t>n</t>
  </si>
  <si>
    <t>h</t>
  </si>
  <si>
    <t>a</t>
  </si>
  <si>
    <t>c</t>
  </si>
  <si>
    <t>e</t>
  </si>
  <si>
    <t>d</t>
  </si>
  <si>
    <t>k</t>
  </si>
  <si>
    <t>m</t>
  </si>
  <si>
    <t>s</t>
  </si>
  <si>
    <r>
      <t>∑t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rc</t>
    </r>
    <r>
      <rPr>
        <b/>
        <sz val="10"/>
        <rFont val="Arial"/>
        <family val="2"/>
      </rPr>
      <t xml:space="preserve"> 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</si>
  <si>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rc</t>
    </r>
    <r>
      <rPr>
        <b/>
        <sz val="12"/>
        <rFont val="Arial"/>
        <family val="2"/>
      </rPr>
      <t xml:space="preserve"> =</t>
    </r>
  </si>
  <si>
    <t>N   =</t>
  </si>
  <si>
    <r>
      <t>N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</si>
  <si>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t>(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</si>
  <si>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t>N</t>
    </r>
    <r>
      <rPr>
        <b/>
        <vertAlign val="superscript"/>
        <sz val="12"/>
        <rFont val="Arial"/>
        <family val="2"/>
      </rPr>
      <t xml:space="preserve">2       </t>
    </r>
    <r>
      <rPr>
        <b/>
        <sz val="12"/>
        <rFont val="Arial"/>
        <family val="2"/>
      </rPr>
      <t>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</si>
  <si>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 xml:space="preserve">r+    </t>
    </r>
    <r>
      <rPr>
        <b/>
        <sz val="12"/>
        <rFont val="Arial"/>
        <family val="2"/>
      </rPr>
      <t>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</si>
  <si>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+c</t>
    </r>
    <r>
      <rPr>
        <b/>
        <sz val="12"/>
        <rFont val="Arial"/>
        <family val="2"/>
      </rPr>
      <t xml:space="preserve"> =</t>
    </r>
  </si>
  <si>
    <t>a=</t>
  </si>
  <si>
    <t>b=</t>
  </si>
  <si>
    <t>c=</t>
  </si>
  <si>
    <t>d=</t>
  </si>
  <si>
    <r>
      <t>ARI</t>
    </r>
    <r>
      <rPr>
        <b/>
        <vertAlign val="subscript"/>
        <sz val="10"/>
        <rFont val="Arial"/>
        <family val="2"/>
      </rPr>
      <t>HA</t>
    </r>
    <r>
      <rPr>
        <b/>
        <sz val="10"/>
        <rFont val="Arial"/>
        <family val="2"/>
      </rPr>
      <t xml:space="preserve"> =</t>
    </r>
  </si>
  <si>
    <t>Numerator</t>
  </si>
  <si>
    <t>Denomenator</t>
  </si>
  <si>
    <t xml:space="preserve">Quality of Cluster/Agreement/ Recovery: </t>
  </si>
  <si>
    <t xml:space="preserve">Set of Heuristics for validating clustering technique </t>
  </si>
  <si>
    <t>&gt;=0.90</t>
  </si>
  <si>
    <t>Execellent</t>
  </si>
  <si>
    <t>&gt;=0.80</t>
  </si>
  <si>
    <t>Good</t>
  </si>
  <si>
    <t>&gt;=0.65</t>
  </si>
  <si>
    <t>Moderate</t>
  </si>
  <si>
    <t>&lt;0.65</t>
  </si>
  <si>
    <t>Poor</t>
  </si>
  <si>
    <r>
      <t>S3- OsamorSpreadsheet TEST 1a: Matching matrix input of T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Steinley(2004)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</si>
</sst>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9" fillId="36" borderId="16" xfId="55" applyFont="1" applyFill="1" applyBorder="1" applyAlignment="1">
      <alignment horizontal="right" wrapText="1"/>
      <protection/>
    </xf>
    <xf numFmtId="0" fontId="9" fillId="36" borderId="0" xfId="55" applyFill="1">
      <alignment/>
      <protection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47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Alignment="1">
      <alignment/>
    </xf>
    <xf numFmtId="0" fontId="4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48" fillId="0" borderId="10" xfId="0" applyFont="1" applyBorder="1" applyAlignment="1">
      <alignment/>
    </xf>
    <xf numFmtId="0" fontId="48" fillId="36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spans="5:16" ht="18.75">
      <c r="E1" s="24" t="s">
        <v>83</v>
      </c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0" ht="15.75">
      <c r="A2" t="s">
        <v>0</v>
      </c>
      <c r="E2" s="3"/>
      <c r="F2" s="3"/>
      <c r="G2" s="3"/>
      <c r="H2" s="3"/>
      <c r="I2" s="3"/>
      <c r="J2" s="3"/>
    </row>
    <row r="3" spans="1:10" ht="15.75">
      <c r="A3" s="4" t="s">
        <v>1</v>
      </c>
      <c r="B3" s="4"/>
      <c r="C3" s="5"/>
      <c r="D3" s="5"/>
      <c r="E3" s="5"/>
      <c r="F3" s="5"/>
      <c r="G3" s="6"/>
      <c r="H3" s="7"/>
      <c r="I3" s="7"/>
      <c r="J3" s="3"/>
    </row>
    <row r="4" spans="4:24" ht="15.75" thickBot="1">
      <c r="D4" s="4" t="s">
        <v>2</v>
      </c>
      <c r="Q4" s="8"/>
      <c r="R4" s="8"/>
      <c r="S4" s="8"/>
      <c r="T4" s="8"/>
      <c r="U4" s="8"/>
      <c r="V4" s="8"/>
      <c r="W4" s="8"/>
      <c r="X4" s="8"/>
    </row>
    <row r="5" spans="1:24" ht="15.75">
      <c r="A5" s="9"/>
      <c r="B5" s="10"/>
      <c r="C5" s="10"/>
      <c r="D5" s="10"/>
      <c r="E5" s="11" t="s">
        <v>3</v>
      </c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2"/>
      <c r="R5" s="12"/>
      <c r="S5" s="12"/>
      <c r="T5" s="12"/>
      <c r="U5" s="12"/>
      <c r="V5" s="12"/>
      <c r="W5" s="13" t="s">
        <v>4</v>
      </c>
      <c r="X5" s="14"/>
    </row>
    <row r="6" spans="2:24" ht="20.25">
      <c r="B6" s="12" t="s">
        <v>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6" t="s">
        <v>6</v>
      </c>
      <c r="X6" s="17" t="s">
        <v>7</v>
      </c>
    </row>
    <row r="7" spans="2:24" ht="15">
      <c r="B7" s="12">
        <v>1</v>
      </c>
      <c r="C7" s="18">
        <v>15</v>
      </c>
      <c r="D7" s="19">
        <v>5</v>
      </c>
      <c r="E7" s="19">
        <v>0</v>
      </c>
      <c r="F7" s="19"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>
        <f aca="true" t="shared" si="0" ref="W7:W26">SUM(C7:V7)</f>
        <v>20</v>
      </c>
      <c r="X7" s="21">
        <f aca="true" t="shared" si="1" ref="X7:X26">W7^2</f>
        <v>400</v>
      </c>
    </row>
    <row r="8" spans="2:24" ht="15">
      <c r="B8" s="12">
        <v>2</v>
      </c>
      <c r="C8" s="19">
        <v>10</v>
      </c>
      <c r="D8" s="18">
        <v>10</v>
      </c>
      <c r="E8" s="19">
        <v>5</v>
      </c>
      <c r="F8" s="19">
        <v>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>
        <f t="shared" si="0"/>
        <v>30</v>
      </c>
      <c r="X8" s="21">
        <f t="shared" si="1"/>
        <v>900</v>
      </c>
    </row>
    <row r="9" spans="1:24" ht="15.75">
      <c r="A9" s="22" t="s">
        <v>8</v>
      </c>
      <c r="B9" s="12">
        <v>3</v>
      </c>
      <c r="C9" s="19">
        <v>0</v>
      </c>
      <c r="D9" s="19">
        <v>12</v>
      </c>
      <c r="E9" s="18">
        <v>18</v>
      </c>
      <c r="F9" s="19"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>
        <f t="shared" si="0"/>
        <v>30</v>
      </c>
      <c r="X9" s="21">
        <f t="shared" si="1"/>
        <v>900</v>
      </c>
    </row>
    <row r="10" spans="1:24" ht="15.75">
      <c r="A10" s="22" t="s">
        <v>9</v>
      </c>
      <c r="B10" s="12">
        <v>4</v>
      </c>
      <c r="C10" s="19">
        <v>1</v>
      </c>
      <c r="D10" s="19">
        <v>2</v>
      </c>
      <c r="E10" s="19">
        <v>14</v>
      </c>
      <c r="F10" s="18">
        <v>23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>
        <f t="shared" si="0"/>
        <v>40</v>
      </c>
      <c r="X10" s="21">
        <f t="shared" si="1"/>
        <v>1600</v>
      </c>
    </row>
    <row r="11" spans="1:24" ht="15.75">
      <c r="A11" s="22" t="s">
        <v>10</v>
      </c>
      <c r="B11" s="12">
        <v>5</v>
      </c>
      <c r="C11" s="19"/>
      <c r="D11" s="19"/>
      <c r="E11" s="19"/>
      <c r="F11" s="19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>
        <f t="shared" si="0"/>
        <v>0</v>
      </c>
      <c r="X11" s="21">
        <f t="shared" si="1"/>
        <v>0</v>
      </c>
    </row>
    <row r="12" spans="1:24" ht="15.75">
      <c r="A12" s="22" t="s">
        <v>11</v>
      </c>
      <c r="B12" s="12">
        <v>6</v>
      </c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>
        <f t="shared" si="0"/>
        <v>0</v>
      </c>
      <c r="X12" s="21">
        <f t="shared" si="1"/>
        <v>0</v>
      </c>
    </row>
    <row r="13" spans="1:24" ht="15.75">
      <c r="A13" s="22" t="s">
        <v>12</v>
      </c>
      <c r="B13" s="12">
        <v>7</v>
      </c>
      <c r="C13" s="19"/>
      <c r="D13" s="19"/>
      <c r="E13" s="19"/>
      <c r="F13" s="19"/>
      <c r="G13" s="19"/>
      <c r="H13" s="19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>
        <f t="shared" si="0"/>
        <v>0</v>
      </c>
      <c r="X13" s="21">
        <f t="shared" si="1"/>
        <v>0</v>
      </c>
    </row>
    <row r="14" spans="1:24" ht="15.75">
      <c r="A14" s="22" t="s">
        <v>13</v>
      </c>
      <c r="B14" s="12">
        <v>8</v>
      </c>
      <c r="C14" s="19"/>
      <c r="D14" s="19"/>
      <c r="E14" s="19"/>
      <c r="F14" s="19"/>
      <c r="G14" s="19"/>
      <c r="H14" s="19"/>
      <c r="I14" s="19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>
        <f t="shared" si="0"/>
        <v>0</v>
      </c>
      <c r="X14" s="21">
        <f t="shared" si="1"/>
        <v>0</v>
      </c>
    </row>
    <row r="15" spans="1:24" ht="15.75">
      <c r="A15" s="22" t="s">
        <v>14</v>
      </c>
      <c r="B15" s="12">
        <v>9</v>
      </c>
      <c r="C15" s="19"/>
      <c r="D15" s="19"/>
      <c r="E15" s="19"/>
      <c r="F15" s="19"/>
      <c r="G15" s="19"/>
      <c r="H15" s="19"/>
      <c r="I15" s="19"/>
      <c r="J15" s="19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>
        <f t="shared" si="0"/>
        <v>0</v>
      </c>
      <c r="X15" s="21">
        <f t="shared" si="1"/>
        <v>0</v>
      </c>
    </row>
    <row r="16" spans="1:24" ht="15.75">
      <c r="A16" s="22" t="s">
        <v>15</v>
      </c>
      <c r="B16" s="12">
        <v>10</v>
      </c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>
        <f t="shared" si="0"/>
        <v>0</v>
      </c>
      <c r="X16" s="21">
        <f t="shared" si="1"/>
        <v>0</v>
      </c>
    </row>
    <row r="17" spans="1:24" ht="15.75">
      <c r="A17" s="23" t="s">
        <v>16</v>
      </c>
      <c r="B17" s="12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20">
        <f t="shared" si="0"/>
        <v>0</v>
      </c>
      <c r="X17" s="21">
        <f t="shared" si="1"/>
        <v>0</v>
      </c>
    </row>
    <row r="18" spans="1:24" ht="15.75">
      <c r="A18" s="22" t="s">
        <v>17</v>
      </c>
      <c r="B18" s="12">
        <v>12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9"/>
      <c r="P18" s="19"/>
      <c r="Q18" s="19"/>
      <c r="R18" s="19"/>
      <c r="S18" s="19"/>
      <c r="T18" s="19"/>
      <c r="U18" s="19"/>
      <c r="V18" s="19"/>
      <c r="W18" s="20">
        <f t="shared" si="0"/>
        <v>0</v>
      </c>
      <c r="X18" s="21">
        <f t="shared" si="1"/>
        <v>0</v>
      </c>
    </row>
    <row r="19" spans="1:24" ht="15.75">
      <c r="A19" s="22" t="s">
        <v>18</v>
      </c>
      <c r="B19" s="12">
        <v>13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/>
      <c r="P19" s="19"/>
      <c r="Q19" s="19"/>
      <c r="R19" s="19"/>
      <c r="S19" s="19"/>
      <c r="T19" s="19"/>
      <c r="U19" s="19"/>
      <c r="V19" s="19"/>
      <c r="W19" s="20">
        <f t="shared" si="0"/>
        <v>0</v>
      </c>
      <c r="X19" s="21">
        <f t="shared" si="1"/>
        <v>0</v>
      </c>
    </row>
    <row r="20" spans="1:24" ht="15.75">
      <c r="A20" s="22" t="s">
        <v>8</v>
      </c>
      <c r="B20" s="12">
        <v>14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8"/>
      <c r="Q20" s="19"/>
      <c r="R20" s="19"/>
      <c r="S20" s="19"/>
      <c r="T20" s="19"/>
      <c r="U20" s="19"/>
      <c r="V20" s="19"/>
      <c r="W20" s="20">
        <f t="shared" si="0"/>
        <v>0</v>
      </c>
      <c r="X20" s="21">
        <f t="shared" si="1"/>
        <v>0</v>
      </c>
    </row>
    <row r="21" spans="1:24" ht="15.75">
      <c r="A21" s="22" t="s">
        <v>19</v>
      </c>
      <c r="B21" s="12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/>
      <c r="R21" s="19"/>
      <c r="S21" s="19"/>
      <c r="T21" s="19"/>
      <c r="U21" s="19"/>
      <c r="V21" s="19"/>
      <c r="W21" s="20">
        <f t="shared" si="0"/>
        <v>0</v>
      </c>
      <c r="X21" s="21">
        <f t="shared" si="1"/>
        <v>0</v>
      </c>
    </row>
    <row r="22" spans="1:24" ht="15.75">
      <c r="A22" s="22" t="s">
        <v>20</v>
      </c>
      <c r="B22" s="12">
        <v>16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19"/>
      <c r="T22" s="19"/>
      <c r="U22" s="19"/>
      <c r="V22" s="19"/>
      <c r="W22" s="20">
        <f t="shared" si="0"/>
        <v>0</v>
      </c>
      <c r="X22" s="21">
        <f t="shared" si="1"/>
        <v>0</v>
      </c>
    </row>
    <row r="23" spans="1:24" ht="15.75">
      <c r="A23" s="22"/>
      <c r="B23" s="12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9"/>
      <c r="U23" s="19"/>
      <c r="V23" s="19"/>
      <c r="W23" s="20">
        <f t="shared" si="0"/>
        <v>0</v>
      </c>
      <c r="X23" s="21">
        <f t="shared" si="1"/>
        <v>0</v>
      </c>
    </row>
    <row r="24" spans="1:24" ht="15.75">
      <c r="A24" s="22"/>
      <c r="B24" s="12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/>
      <c r="U24" s="19"/>
      <c r="V24" s="19"/>
      <c r="W24" s="20">
        <f t="shared" si="0"/>
        <v>0</v>
      </c>
      <c r="X24" s="21">
        <f t="shared" si="1"/>
        <v>0</v>
      </c>
    </row>
    <row r="25" spans="2:24" ht="15">
      <c r="B25" s="12">
        <v>19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9"/>
      <c r="W25" s="20">
        <f t="shared" si="0"/>
        <v>0</v>
      </c>
      <c r="X25" s="21">
        <f t="shared" si="1"/>
        <v>0</v>
      </c>
    </row>
    <row r="26" spans="2:24" ht="15">
      <c r="B26" s="12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/>
      <c r="W26" s="20">
        <f t="shared" si="0"/>
        <v>0</v>
      </c>
      <c r="X26" s="21">
        <f t="shared" si="1"/>
        <v>0</v>
      </c>
    </row>
    <row r="27" spans="1:25" ht="15.75">
      <c r="A27" t="s">
        <v>4</v>
      </c>
      <c r="B27" s="24" t="s">
        <v>21</v>
      </c>
      <c r="C27" s="25">
        <f aca="true" t="shared" si="2" ref="C27:V27">SUM(C7:C26)</f>
        <v>26</v>
      </c>
      <c r="D27" s="25">
        <f t="shared" si="2"/>
        <v>29</v>
      </c>
      <c r="E27" s="25">
        <f t="shared" si="2"/>
        <v>37</v>
      </c>
      <c r="F27" s="25">
        <f t="shared" si="2"/>
        <v>28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X27" s="26" t="s">
        <v>22</v>
      </c>
      <c r="Y27" s="27">
        <f>SUM(X7:X26)</f>
        <v>3800</v>
      </c>
    </row>
    <row r="28" spans="2:22" ht="15.75">
      <c r="B28" s="24" t="s">
        <v>23</v>
      </c>
      <c r="C28" s="28">
        <f aca="true" t="shared" si="3" ref="C28:V28">C27^2</f>
        <v>676</v>
      </c>
      <c r="D28" s="28">
        <f t="shared" si="3"/>
        <v>841</v>
      </c>
      <c r="E28" s="28">
        <f t="shared" si="3"/>
        <v>1369</v>
      </c>
      <c r="F28" s="28">
        <f t="shared" si="3"/>
        <v>784</v>
      </c>
      <c r="G28" s="28">
        <f t="shared" si="3"/>
        <v>0</v>
      </c>
      <c r="H28" s="28">
        <f t="shared" si="3"/>
        <v>0</v>
      </c>
      <c r="I28" s="28">
        <f t="shared" si="3"/>
        <v>0</v>
      </c>
      <c r="J28" s="28">
        <f t="shared" si="3"/>
        <v>0</v>
      </c>
      <c r="K28" s="28">
        <f t="shared" si="3"/>
        <v>0</v>
      </c>
      <c r="L28" s="28">
        <f t="shared" si="3"/>
        <v>0</v>
      </c>
      <c r="M28" s="28">
        <f t="shared" si="3"/>
        <v>0</v>
      </c>
      <c r="N28" s="28">
        <f t="shared" si="3"/>
        <v>0</v>
      </c>
      <c r="O28" s="28">
        <f t="shared" si="3"/>
        <v>0</v>
      </c>
      <c r="P28" s="28">
        <f t="shared" si="3"/>
        <v>0</v>
      </c>
      <c r="Q28" s="28">
        <f t="shared" si="3"/>
        <v>0</v>
      </c>
      <c r="R28" s="28">
        <f t="shared" si="3"/>
        <v>0</v>
      </c>
      <c r="S28" s="28">
        <f t="shared" si="3"/>
        <v>0</v>
      </c>
      <c r="T28" s="28">
        <f t="shared" si="3"/>
        <v>0</v>
      </c>
      <c r="U28" s="28">
        <f t="shared" si="3"/>
        <v>0</v>
      </c>
      <c r="V28" s="28">
        <f t="shared" si="3"/>
        <v>0</v>
      </c>
    </row>
    <row r="29" spans="16:22" ht="15.75">
      <c r="P29" s="26" t="s">
        <v>24</v>
      </c>
      <c r="Q29" s="27">
        <f>SUM(C28:V28)</f>
        <v>3670</v>
      </c>
      <c r="R29" s="12"/>
      <c r="S29" s="12"/>
      <c r="T29" s="12"/>
      <c r="U29" s="12"/>
      <c r="V29" s="12"/>
    </row>
    <row r="30" spans="23:24" ht="15">
      <c r="W30" s="27" t="s">
        <v>25</v>
      </c>
      <c r="X30" s="27">
        <f>SUM(W7:W26)</f>
        <v>120</v>
      </c>
    </row>
    <row r="31" spans="23:24" ht="15">
      <c r="W31" s="27" t="s">
        <v>25</v>
      </c>
      <c r="X31" s="27">
        <f>SUM(C27:V27)</f>
        <v>120</v>
      </c>
    </row>
    <row r="34" ht="15.75" thickBot="1">
      <c r="D34" s="4" t="s">
        <v>26</v>
      </c>
    </row>
    <row r="35" spans="1:23" ht="15.75">
      <c r="A35" s="9"/>
      <c r="B35" s="10"/>
      <c r="C35" s="10"/>
      <c r="D35" s="10"/>
      <c r="E35" s="29" t="s">
        <v>27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0"/>
      <c r="W35" s="3" t="s">
        <v>4</v>
      </c>
    </row>
    <row r="36" spans="1:22" ht="15">
      <c r="A36" s="31"/>
      <c r="B36" s="12" t="s">
        <v>28</v>
      </c>
      <c r="C36" s="12" t="s">
        <v>29</v>
      </c>
      <c r="D36" s="12" t="s">
        <v>30</v>
      </c>
      <c r="E36" s="12" t="s">
        <v>31</v>
      </c>
      <c r="F36" s="12" t="s">
        <v>32</v>
      </c>
      <c r="G36" s="12" t="s">
        <v>33</v>
      </c>
      <c r="H36" s="12" t="s">
        <v>34</v>
      </c>
      <c r="I36" s="12" t="s">
        <v>35</v>
      </c>
      <c r="J36" s="12" t="s">
        <v>36</v>
      </c>
      <c r="K36" s="12" t="s">
        <v>37</v>
      </c>
      <c r="L36" s="12" t="s">
        <v>38</v>
      </c>
      <c r="M36" s="12" t="s">
        <v>39</v>
      </c>
      <c r="N36" s="12" t="s">
        <v>40</v>
      </c>
      <c r="O36" s="12" t="s">
        <v>41</v>
      </c>
      <c r="P36" s="12" t="s">
        <v>42</v>
      </c>
      <c r="Q36" s="12" t="s">
        <v>43</v>
      </c>
      <c r="R36" s="32" t="s">
        <v>44</v>
      </c>
      <c r="S36" s="32" t="s">
        <v>45</v>
      </c>
      <c r="T36" s="32" t="s">
        <v>46</v>
      </c>
      <c r="U36" s="32" t="s">
        <v>47</v>
      </c>
      <c r="V36" s="33" t="s">
        <v>48</v>
      </c>
    </row>
    <row r="37" spans="1:23" ht="15">
      <c r="A37" s="31"/>
      <c r="B37" s="12">
        <v>1</v>
      </c>
      <c r="C37" s="34">
        <f aca="true" t="shared" si="4" ref="C37:V49">C7*C7</f>
        <v>225</v>
      </c>
      <c r="D37" s="34">
        <f t="shared" si="4"/>
        <v>25</v>
      </c>
      <c r="E37" s="34">
        <f t="shared" si="4"/>
        <v>0</v>
      </c>
      <c r="F37" s="34">
        <f t="shared" si="4"/>
        <v>0</v>
      </c>
      <c r="G37" s="34">
        <f t="shared" si="4"/>
        <v>0</v>
      </c>
      <c r="H37" s="34">
        <f t="shared" si="4"/>
        <v>0</v>
      </c>
      <c r="I37" s="34">
        <f t="shared" si="4"/>
        <v>0</v>
      </c>
      <c r="J37" s="34">
        <f t="shared" si="4"/>
        <v>0</v>
      </c>
      <c r="K37" s="34">
        <f t="shared" si="4"/>
        <v>0</v>
      </c>
      <c r="L37" s="34">
        <f t="shared" si="4"/>
        <v>0</v>
      </c>
      <c r="M37" s="34">
        <f t="shared" si="4"/>
        <v>0</v>
      </c>
      <c r="N37" s="34">
        <f t="shared" si="4"/>
        <v>0</v>
      </c>
      <c r="O37" s="34">
        <f t="shared" si="4"/>
        <v>0</v>
      </c>
      <c r="P37" s="34">
        <f t="shared" si="4"/>
        <v>0</v>
      </c>
      <c r="Q37" s="34">
        <f t="shared" si="4"/>
        <v>0</v>
      </c>
      <c r="R37" s="34">
        <f t="shared" si="4"/>
        <v>0</v>
      </c>
      <c r="S37" s="34">
        <f t="shared" si="4"/>
        <v>0</v>
      </c>
      <c r="T37" s="34">
        <f t="shared" si="4"/>
        <v>0</v>
      </c>
      <c r="U37" s="34">
        <f t="shared" si="4"/>
        <v>0</v>
      </c>
      <c r="V37" s="34">
        <f t="shared" si="4"/>
        <v>0</v>
      </c>
      <c r="W37" s="35">
        <f aca="true" t="shared" si="5" ref="W37:W56">SUM(C37:Q37)</f>
        <v>250</v>
      </c>
    </row>
    <row r="38" spans="1:23" ht="15">
      <c r="A38" s="31"/>
      <c r="B38" s="12">
        <v>2</v>
      </c>
      <c r="C38" s="34">
        <f t="shared" si="4"/>
        <v>100</v>
      </c>
      <c r="D38" s="34">
        <f t="shared" si="4"/>
        <v>100</v>
      </c>
      <c r="E38" s="34">
        <f t="shared" si="4"/>
        <v>25</v>
      </c>
      <c r="F38" s="34">
        <f t="shared" si="4"/>
        <v>25</v>
      </c>
      <c r="G38" s="34">
        <f t="shared" si="4"/>
        <v>0</v>
      </c>
      <c r="H38" s="34">
        <f t="shared" si="4"/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4">
        <f t="shared" si="4"/>
        <v>0</v>
      </c>
      <c r="U38" s="34">
        <f t="shared" si="4"/>
        <v>0</v>
      </c>
      <c r="V38" s="34">
        <f t="shared" si="4"/>
        <v>0</v>
      </c>
      <c r="W38" s="35">
        <f t="shared" si="5"/>
        <v>250</v>
      </c>
    </row>
    <row r="39" spans="1:23" ht="15.75">
      <c r="A39" s="36" t="s">
        <v>20</v>
      </c>
      <c r="B39" s="12">
        <v>3</v>
      </c>
      <c r="C39" s="34">
        <f t="shared" si="4"/>
        <v>0</v>
      </c>
      <c r="D39" s="34">
        <f t="shared" si="4"/>
        <v>144</v>
      </c>
      <c r="E39" s="34">
        <f t="shared" si="4"/>
        <v>324</v>
      </c>
      <c r="F39" s="34">
        <f t="shared" si="4"/>
        <v>0</v>
      </c>
      <c r="G39" s="34">
        <f t="shared" si="4"/>
        <v>0</v>
      </c>
      <c r="H39" s="34">
        <f t="shared" si="4"/>
        <v>0</v>
      </c>
      <c r="I39" s="34">
        <f t="shared" si="4"/>
        <v>0</v>
      </c>
      <c r="J39" s="34">
        <f t="shared" si="4"/>
        <v>0</v>
      </c>
      <c r="K39" s="34">
        <f t="shared" si="4"/>
        <v>0</v>
      </c>
      <c r="L39" s="34">
        <f t="shared" si="4"/>
        <v>0</v>
      </c>
      <c r="M39" s="34">
        <f t="shared" si="4"/>
        <v>0</v>
      </c>
      <c r="N39" s="34">
        <f t="shared" si="4"/>
        <v>0</v>
      </c>
      <c r="O39" s="34">
        <f t="shared" si="4"/>
        <v>0</v>
      </c>
      <c r="P39" s="34">
        <f t="shared" si="4"/>
        <v>0</v>
      </c>
      <c r="Q39" s="34">
        <f t="shared" si="4"/>
        <v>0</v>
      </c>
      <c r="R39" s="34">
        <f t="shared" si="4"/>
        <v>0</v>
      </c>
      <c r="S39" s="34">
        <f t="shared" si="4"/>
        <v>0</v>
      </c>
      <c r="T39" s="34">
        <f t="shared" si="4"/>
        <v>0</v>
      </c>
      <c r="U39" s="34">
        <f t="shared" si="4"/>
        <v>0</v>
      </c>
      <c r="V39" s="34">
        <f t="shared" si="4"/>
        <v>0</v>
      </c>
      <c r="W39" s="35">
        <f t="shared" si="5"/>
        <v>468</v>
      </c>
    </row>
    <row r="40" spans="1:23" ht="15.75">
      <c r="A40" s="36" t="s">
        <v>49</v>
      </c>
      <c r="B40" s="12">
        <v>4</v>
      </c>
      <c r="C40" s="34">
        <f t="shared" si="4"/>
        <v>1</v>
      </c>
      <c r="D40" s="34">
        <f t="shared" si="4"/>
        <v>4</v>
      </c>
      <c r="E40" s="34">
        <f t="shared" si="4"/>
        <v>196</v>
      </c>
      <c r="F40" s="34">
        <f t="shared" si="4"/>
        <v>529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0</v>
      </c>
      <c r="M40" s="34">
        <f t="shared" si="4"/>
        <v>0</v>
      </c>
      <c r="N40" s="34">
        <f t="shared" si="4"/>
        <v>0</v>
      </c>
      <c r="O40" s="34">
        <f t="shared" si="4"/>
        <v>0</v>
      </c>
      <c r="P40" s="34">
        <f t="shared" si="4"/>
        <v>0</v>
      </c>
      <c r="Q40" s="34">
        <f t="shared" si="4"/>
        <v>0</v>
      </c>
      <c r="R40" s="34">
        <f t="shared" si="4"/>
        <v>0</v>
      </c>
      <c r="S40" s="34">
        <f t="shared" si="4"/>
        <v>0</v>
      </c>
      <c r="T40" s="34">
        <f t="shared" si="4"/>
        <v>0</v>
      </c>
      <c r="U40" s="34">
        <f t="shared" si="4"/>
        <v>0</v>
      </c>
      <c r="V40" s="34">
        <f t="shared" si="4"/>
        <v>0</v>
      </c>
      <c r="W40" s="35">
        <f t="shared" si="5"/>
        <v>730</v>
      </c>
    </row>
    <row r="41" spans="1:23" ht="15.75">
      <c r="A41" s="22" t="s">
        <v>50</v>
      </c>
      <c r="B41" s="12">
        <v>5</v>
      </c>
      <c r="C41" s="34">
        <f t="shared" si="4"/>
        <v>0</v>
      </c>
      <c r="D41" s="34">
        <f t="shared" si="4"/>
        <v>0</v>
      </c>
      <c r="E41" s="34">
        <f t="shared" si="4"/>
        <v>0</v>
      </c>
      <c r="F41" s="34">
        <f t="shared" si="4"/>
        <v>0</v>
      </c>
      <c r="G41" s="34">
        <f t="shared" si="4"/>
        <v>0</v>
      </c>
      <c r="H41" s="34">
        <f t="shared" si="4"/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34">
        <f t="shared" si="4"/>
        <v>0</v>
      </c>
      <c r="R41" s="34">
        <f t="shared" si="4"/>
        <v>0</v>
      </c>
      <c r="S41" s="34">
        <f t="shared" si="4"/>
        <v>0</v>
      </c>
      <c r="T41" s="34">
        <f t="shared" si="4"/>
        <v>0</v>
      </c>
      <c r="U41" s="34">
        <f t="shared" si="4"/>
        <v>0</v>
      </c>
      <c r="V41" s="34">
        <f t="shared" si="4"/>
        <v>0</v>
      </c>
      <c r="W41" s="35">
        <f t="shared" si="5"/>
        <v>0</v>
      </c>
    </row>
    <row r="42" spans="1:23" ht="15.75">
      <c r="A42" s="22" t="s">
        <v>51</v>
      </c>
      <c r="B42" s="12">
        <v>6</v>
      </c>
      <c r="C42" s="34">
        <f t="shared" si="4"/>
        <v>0</v>
      </c>
      <c r="D42" s="34">
        <f t="shared" si="4"/>
        <v>0</v>
      </c>
      <c r="E42" s="34">
        <f t="shared" si="4"/>
        <v>0</v>
      </c>
      <c r="F42" s="34">
        <f t="shared" si="4"/>
        <v>0</v>
      </c>
      <c r="G42" s="34">
        <f t="shared" si="4"/>
        <v>0</v>
      </c>
      <c r="H42" s="34">
        <f t="shared" si="4"/>
        <v>0</v>
      </c>
      <c r="I42" s="34">
        <f t="shared" si="4"/>
        <v>0</v>
      </c>
      <c r="J42" s="34">
        <f t="shared" si="4"/>
        <v>0</v>
      </c>
      <c r="K42" s="34">
        <f t="shared" si="4"/>
        <v>0</v>
      </c>
      <c r="L42" s="34">
        <f t="shared" si="4"/>
        <v>0</v>
      </c>
      <c r="M42" s="34">
        <f t="shared" si="4"/>
        <v>0</v>
      </c>
      <c r="N42" s="34">
        <f t="shared" si="4"/>
        <v>0</v>
      </c>
      <c r="O42" s="34">
        <f t="shared" si="4"/>
        <v>0</v>
      </c>
      <c r="P42" s="34">
        <f t="shared" si="4"/>
        <v>0</v>
      </c>
      <c r="Q42" s="34">
        <f t="shared" si="4"/>
        <v>0</v>
      </c>
      <c r="R42" s="34">
        <f t="shared" si="4"/>
        <v>0</v>
      </c>
      <c r="S42" s="34">
        <f t="shared" si="4"/>
        <v>0</v>
      </c>
      <c r="T42" s="34">
        <f t="shared" si="4"/>
        <v>0</v>
      </c>
      <c r="U42" s="34">
        <f t="shared" si="4"/>
        <v>0</v>
      </c>
      <c r="V42" s="34">
        <f t="shared" si="4"/>
        <v>0</v>
      </c>
      <c r="W42" s="35">
        <f t="shared" si="5"/>
        <v>0</v>
      </c>
    </row>
    <row r="43" spans="1:23" ht="15.75">
      <c r="A43" s="22" t="s">
        <v>49</v>
      </c>
      <c r="B43" s="12">
        <v>7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34">
        <f t="shared" si="4"/>
        <v>0</v>
      </c>
      <c r="L43" s="34">
        <f t="shared" si="4"/>
        <v>0</v>
      </c>
      <c r="M43" s="34">
        <f t="shared" si="4"/>
        <v>0</v>
      </c>
      <c r="N43" s="34">
        <f t="shared" si="4"/>
        <v>0</v>
      </c>
      <c r="O43" s="34">
        <f t="shared" si="4"/>
        <v>0</v>
      </c>
      <c r="P43" s="34">
        <f t="shared" si="4"/>
        <v>0</v>
      </c>
      <c r="Q43" s="34">
        <f t="shared" si="4"/>
        <v>0</v>
      </c>
      <c r="R43" s="34">
        <f t="shared" si="4"/>
        <v>0</v>
      </c>
      <c r="S43" s="34">
        <f t="shared" si="4"/>
        <v>0</v>
      </c>
      <c r="T43" s="34">
        <f t="shared" si="4"/>
        <v>0</v>
      </c>
      <c r="U43" s="34">
        <f t="shared" si="4"/>
        <v>0</v>
      </c>
      <c r="V43" s="34">
        <f t="shared" si="4"/>
        <v>0</v>
      </c>
      <c r="W43" s="35">
        <f t="shared" si="5"/>
        <v>0</v>
      </c>
    </row>
    <row r="44" spans="1:23" ht="15.75">
      <c r="A44" s="22" t="s">
        <v>52</v>
      </c>
      <c r="B44" s="12">
        <v>8</v>
      </c>
      <c r="C44" s="34">
        <f t="shared" si="4"/>
        <v>0</v>
      </c>
      <c r="D44" s="34">
        <f t="shared" si="4"/>
        <v>0</v>
      </c>
      <c r="E44" s="34">
        <f t="shared" si="4"/>
        <v>0</v>
      </c>
      <c r="F44" s="34">
        <f t="shared" si="4"/>
        <v>0</v>
      </c>
      <c r="G44" s="34">
        <f t="shared" si="4"/>
        <v>0</v>
      </c>
      <c r="H44" s="34">
        <f t="shared" si="4"/>
        <v>0</v>
      </c>
      <c r="I44" s="34">
        <f t="shared" si="4"/>
        <v>0</v>
      </c>
      <c r="J44" s="34">
        <f t="shared" si="4"/>
        <v>0</v>
      </c>
      <c r="K44" s="34">
        <f t="shared" si="4"/>
        <v>0</v>
      </c>
      <c r="L44" s="34">
        <f t="shared" si="4"/>
        <v>0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0</v>
      </c>
      <c r="S44" s="34">
        <f t="shared" si="4"/>
        <v>0</v>
      </c>
      <c r="T44" s="34">
        <f t="shared" si="4"/>
        <v>0</v>
      </c>
      <c r="U44" s="34">
        <f t="shared" si="4"/>
        <v>0</v>
      </c>
      <c r="V44" s="34">
        <f t="shared" si="4"/>
        <v>0</v>
      </c>
      <c r="W44" s="35">
        <f t="shared" si="5"/>
        <v>0</v>
      </c>
    </row>
    <row r="45" spans="1:23" ht="15.75">
      <c r="A45" s="22" t="s">
        <v>53</v>
      </c>
      <c r="B45" s="12">
        <v>9</v>
      </c>
      <c r="C45" s="34">
        <f t="shared" si="4"/>
        <v>0</v>
      </c>
      <c r="D45" s="34">
        <f t="shared" si="4"/>
        <v>0</v>
      </c>
      <c r="E45" s="34">
        <f t="shared" si="4"/>
        <v>0</v>
      </c>
      <c r="F45" s="34">
        <f t="shared" si="4"/>
        <v>0</v>
      </c>
      <c r="G45" s="34">
        <f t="shared" si="4"/>
        <v>0</v>
      </c>
      <c r="H45" s="34">
        <f t="shared" si="4"/>
        <v>0</v>
      </c>
      <c r="I45" s="34">
        <f t="shared" si="4"/>
        <v>0</v>
      </c>
      <c r="J45" s="34">
        <f t="shared" si="4"/>
        <v>0</v>
      </c>
      <c r="K45" s="34">
        <f t="shared" si="4"/>
        <v>0</v>
      </c>
      <c r="L45" s="34">
        <f t="shared" si="4"/>
        <v>0</v>
      </c>
      <c r="M45" s="34">
        <f t="shared" si="4"/>
        <v>0</v>
      </c>
      <c r="N45" s="34">
        <f t="shared" si="4"/>
        <v>0</v>
      </c>
      <c r="O45" s="34">
        <f t="shared" si="4"/>
        <v>0</v>
      </c>
      <c r="P45" s="34">
        <f t="shared" si="4"/>
        <v>0</v>
      </c>
      <c r="Q45" s="34">
        <f t="shared" si="4"/>
        <v>0</v>
      </c>
      <c r="R45" s="34">
        <f t="shared" si="4"/>
        <v>0</v>
      </c>
      <c r="S45" s="34">
        <f t="shared" si="4"/>
        <v>0</v>
      </c>
      <c r="T45" s="34">
        <f t="shared" si="4"/>
        <v>0</v>
      </c>
      <c r="U45" s="34">
        <f t="shared" si="4"/>
        <v>0</v>
      </c>
      <c r="V45" s="34">
        <f t="shared" si="4"/>
        <v>0</v>
      </c>
      <c r="W45" s="35">
        <f t="shared" si="5"/>
        <v>0</v>
      </c>
    </row>
    <row r="46" spans="1:23" ht="15.75">
      <c r="A46" s="22" t="s">
        <v>54</v>
      </c>
      <c r="B46" s="12">
        <v>10</v>
      </c>
      <c r="C46" s="34">
        <f t="shared" si="4"/>
        <v>0</v>
      </c>
      <c r="D46" s="34">
        <f t="shared" si="4"/>
        <v>0</v>
      </c>
      <c r="E46" s="34">
        <f t="shared" si="4"/>
        <v>0</v>
      </c>
      <c r="F46" s="34">
        <f t="shared" si="4"/>
        <v>0</v>
      </c>
      <c r="G46" s="34">
        <f t="shared" si="4"/>
        <v>0</v>
      </c>
      <c r="H46" s="34">
        <f t="shared" si="4"/>
        <v>0</v>
      </c>
      <c r="I46" s="34">
        <f t="shared" si="4"/>
        <v>0</v>
      </c>
      <c r="J46" s="34">
        <f t="shared" si="4"/>
        <v>0</v>
      </c>
      <c r="K46" s="34">
        <f t="shared" si="4"/>
        <v>0</v>
      </c>
      <c r="L46" s="34">
        <f t="shared" si="4"/>
        <v>0</v>
      </c>
      <c r="M46" s="34">
        <f t="shared" si="4"/>
        <v>0</v>
      </c>
      <c r="N46" s="34">
        <f t="shared" si="4"/>
        <v>0</v>
      </c>
      <c r="O46" s="34">
        <f t="shared" si="4"/>
        <v>0</v>
      </c>
      <c r="P46" s="34">
        <f t="shared" si="4"/>
        <v>0</v>
      </c>
      <c r="Q46" s="34">
        <f t="shared" si="4"/>
        <v>0</v>
      </c>
      <c r="R46" s="34">
        <f t="shared" si="4"/>
        <v>0</v>
      </c>
      <c r="S46" s="34">
        <f t="shared" si="4"/>
        <v>0</v>
      </c>
      <c r="T46" s="34">
        <f t="shared" si="4"/>
        <v>0</v>
      </c>
      <c r="U46" s="34">
        <f t="shared" si="4"/>
        <v>0</v>
      </c>
      <c r="V46" s="34">
        <f t="shared" si="4"/>
        <v>0</v>
      </c>
      <c r="W46" s="35">
        <f t="shared" si="5"/>
        <v>0</v>
      </c>
    </row>
    <row r="47" spans="2:23" ht="15">
      <c r="B47" s="12">
        <v>11</v>
      </c>
      <c r="C47" s="34">
        <f t="shared" si="4"/>
        <v>0</v>
      </c>
      <c r="D47" s="34">
        <f t="shared" si="4"/>
        <v>0</v>
      </c>
      <c r="E47" s="34">
        <f t="shared" si="4"/>
        <v>0</v>
      </c>
      <c r="F47" s="34">
        <f t="shared" si="4"/>
        <v>0</v>
      </c>
      <c r="G47" s="34">
        <f t="shared" si="4"/>
        <v>0</v>
      </c>
      <c r="H47" s="34">
        <f t="shared" si="4"/>
        <v>0</v>
      </c>
      <c r="I47" s="34">
        <f t="shared" si="4"/>
        <v>0</v>
      </c>
      <c r="J47" s="34">
        <f t="shared" si="4"/>
        <v>0</v>
      </c>
      <c r="K47" s="34">
        <f t="shared" si="4"/>
        <v>0</v>
      </c>
      <c r="L47" s="34">
        <f t="shared" si="4"/>
        <v>0</v>
      </c>
      <c r="M47" s="34">
        <f t="shared" si="4"/>
        <v>0</v>
      </c>
      <c r="N47" s="34">
        <f t="shared" si="4"/>
        <v>0</v>
      </c>
      <c r="O47" s="34">
        <f t="shared" si="4"/>
        <v>0</v>
      </c>
      <c r="P47" s="34">
        <f t="shared" si="4"/>
        <v>0</v>
      </c>
      <c r="Q47" s="34">
        <f t="shared" si="4"/>
        <v>0</v>
      </c>
      <c r="R47" s="34">
        <f t="shared" si="4"/>
        <v>0</v>
      </c>
      <c r="S47" s="34">
        <f t="shared" si="4"/>
        <v>0</v>
      </c>
      <c r="T47" s="34">
        <f t="shared" si="4"/>
        <v>0</v>
      </c>
      <c r="U47" s="34">
        <f t="shared" si="4"/>
        <v>0</v>
      </c>
      <c r="V47" s="34">
        <f t="shared" si="4"/>
        <v>0</v>
      </c>
      <c r="W47" s="35">
        <f t="shared" si="5"/>
        <v>0</v>
      </c>
    </row>
    <row r="48" spans="1:23" ht="15.75">
      <c r="A48" s="22" t="s">
        <v>55</v>
      </c>
      <c r="B48" s="12">
        <v>12</v>
      </c>
      <c r="C48" s="34">
        <f t="shared" si="4"/>
        <v>0</v>
      </c>
      <c r="D48" s="34">
        <f t="shared" si="4"/>
        <v>0</v>
      </c>
      <c r="E48" s="34">
        <f t="shared" si="4"/>
        <v>0</v>
      </c>
      <c r="F48" s="34">
        <f t="shared" si="4"/>
        <v>0</v>
      </c>
      <c r="G48" s="34">
        <f t="shared" si="4"/>
        <v>0</v>
      </c>
      <c r="H48" s="34">
        <f t="shared" si="4"/>
        <v>0</v>
      </c>
      <c r="I48" s="34">
        <f t="shared" si="4"/>
        <v>0</v>
      </c>
      <c r="J48" s="34">
        <f t="shared" si="4"/>
        <v>0</v>
      </c>
      <c r="K48" s="34">
        <f t="shared" si="4"/>
        <v>0</v>
      </c>
      <c r="L48" s="34">
        <f t="shared" si="4"/>
        <v>0</v>
      </c>
      <c r="M48" s="34">
        <f t="shared" si="4"/>
        <v>0</v>
      </c>
      <c r="N48" s="34">
        <f t="shared" si="4"/>
        <v>0</v>
      </c>
      <c r="O48" s="34">
        <f t="shared" si="4"/>
        <v>0</v>
      </c>
      <c r="P48" s="34">
        <f t="shared" si="4"/>
        <v>0</v>
      </c>
      <c r="Q48" s="34">
        <f t="shared" si="4"/>
        <v>0</v>
      </c>
      <c r="R48" s="34">
        <f t="shared" si="4"/>
        <v>0</v>
      </c>
      <c r="S48" s="34">
        <f t="shared" si="4"/>
        <v>0</v>
      </c>
      <c r="T48" s="34">
        <f t="shared" si="4"/>
        <v>0</v>
      </c>
      <c r="U48" s="34">
        <f t="shared" si="4"/>
        <v>0</v>
      </c>
      <c r="V48" s="34">
        <f t="shared" si="4"/>
        <v>0</v>
      </c>
      <c r="W48" s="35">
        <f t="shared" si="5"/>
        <v>0</v>
      </c>
    </row>
    <row r="49" spans="1:23" ht="15.75">
      <c r="A49" s="22" t="s">
        <v>17</v>
      </c>
      <c r="B49" s="12">
        <v>13</v>
      </c>
      <c r="C49" s="34">
        <f t="shared" si="4"/>
        <v>0</v>
      </c>
      <c r="D49" s="34">
        <f t="shared" si="4"/>
        <v>0</v>
      </c>
      <c r="E49" s="34">
        <f t="shared" si="4"/>
        <v>0</v>
      </c>
      <c r="F49" s="34">
        <f t="shared" si="4"/>
        <v>0</v>
      </c>
      <c r="G49" s="34">
        <f t="shared" si="4"/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34">
        <f t="shared" si="4"/>
        <v>0</v>
      </c>
      <c r="M49" s="34">
        <f t="shared" si="4"/>
        <v>0</v>
      </c>
      <c r="N49" s="34">
        <f t="shared" si="4"/>
        <v>0</v>
      </c>
      <c r="O49" s="34">
        <f t="shared" si="4"/>
        <v>0</v>
      </c>
      <c r="P49" s="34">
        <f t="shared" si="4"/>
        <v>0</v>
      </c>
      <c r="Q49" s="34">
        <f t="shared" si="4"/>
        <v>0</v>
      </c>
      <c r="R49" s="34">
        <f>R19*R19</f>
        <v>0</v>
      </c>
      <c r="S49" s="34">
        <f>S19*S19</f>
        <v>0</v>
      </c>
      <c r="T49" s="34">
        <f>T19*T19</f>
        <v>0</v>
      </c>
      <c r="U49" s="34">
        <f>U19*U19</f>
        <v>0</v>
      </c>
      <c r="V49" s="34">
        <f>V19*V19</f>
        <v>0</v>
      </c>
      <c r="W49" s="35">
        <f t="shared" si="5"/>
        <v>0</v>
      </c>
    </row>
    <row r="50" spans="1:23" ht="15.75">
      <c r="A50" s="22" t="s">
        <v>56</v>
      </c>
      <c r="B50" s="12">
        <v>14</v>
      </c>
      <c r="C50" s="34">
        <f aca="true" t="shared" si="6" ref="C50:V56">C20*C20</f>
        <v>0</v>
      </c>
      <c r="D50" s="34">
        <f t="shared" si="6"/>
        <v>0</v>
      </c>
      <c r="E50" s="34">
        <f t="shared" si="6"/>
        <v>0</v>
      </c>
      <c r="F50" s="34">
        <f t="shared" si="6"/>
        <v>0</v>
      </c>
      <c r="G50" s="34">
        <f t="shared" si="6"/>
        <v>0</v>
      </c>
      <c r="H50" s="34">
        <f t="shared" si="6"/>
        <v>0</v>
      </c>
      <c r="I50" s="34">
        <f t="shared" si="6"/>
        <v>0</v>
      </c>
      <c r="J50" s="34">
        <f t="shared" si="6"/>
        <v>0</v>
      </c>
      <c r="K50" s="34">
        <f t="shared" si="6"/>
        <v>0</v>
      </c>
      <c r="L50" s="34">
        <f t="shared" si="6"/>
        <v>0</v>
      </c>
      <c r="M50" s="34">
        <f t="shared" si="6"/>
        <v>0</v>
      </c>
      <c r="N50" s="34">
        <f t="shared" si="6"/>
        <v>0</v>
      </c>
      <c r="O50" s="34">
        <f t="shared" si="6"/>
        <v>0</v>
      </c>
      <c r="P50" s="34">
        <f t="shared" si="6"/>
        <v>0</v>
      </c>
      <c r="Q50" s="34">
        <f t="shared" si="6"/>
        <v>0</v>
      </c>
      <c r="R50" s="34">
        <f t="shared" si="6"/>
        <v>0</v>
      </c>
      <c r="S50" s="34">
        <f t="shared" si="6"/>
        <v>0</v>
      </c>
      <c r="T50" s="34">
        <f t="shared" si="6"/>
        <v>0</v>
      </c>
      <c r="U50" s="34">
        <f t="shared" si="6"/>
        <v>0</v>
      </c>
      <c r="V50" s="34">
        <f t="shared" si="6"/>
        <v>0</v>
      </c>
      <c r="W50" s="35">
        <f t="shared" si="5"/>
        <v>0</v>
      </c>
    </row>
    <row r="51" spans="1:25" ht="15.75">
      <c r="A51" s="22" t="s">
        <v>53</v>
      </c>
      <c r="B51" s="12">
        <v>15</v>
      </c>
      <c r="C51" s="34">
        <f t="shared" si="6"/>
        <v>0</v>
      </c>
      <c r="D51" s="34">
        <f t="shared" si="6"/>
        <v>0</v>
      </c>
      <c r="E51" s="34">
        <f t="shared" si="6"/>
        <v>0</v>
      </c>
      <c r="F51" s="34">
        <f t="shared" si="6"/>
        <v>0</v>
      </c>
      <c r="G51" s="34">
        <f t="shared" si="6"/>
        <v>0</v>
      </c>
      <c r="H51" s="34">
        <f t="shared" si="6"/>
        <v>0</v>
      </c>
      <c r="I51" s="34">
        <f t="shared" si="6"/>
        <v>0</v>
      </c>
      <c r="J51" s="34">
        <f t="shared" si="6"/>
        <v>0</v>
      </c>
      <c r="K51" s="34">
        <f t="shared" si="6"/>
        <v>0</v>
      </c>
      <c r="L51" s="34">
        <f t="shared" si="6"/>
        <v>0</v>
      </c>
      <c r="M51" s="34">
        <f t="shared" si="6"/>
        <v>0</v>
      </c>
      <c r="N51" s="34">
        <f t="shared" si="6"/>
        <v>0</v>
      </c>
      <c r="O51" s="34">
        <f t="shared" si="6"/>
        <v>0</v>
      </c>
      <c r="P51" s="34">
        <f t="shared" si="6"/>
        <v>0</v>
      </c>
      <c r="Q51" s="34">
        <f t="shared" si="6"/>
        <v>0</v>
      </c>
      <c r="R51" s="34">
        <f t="shared" si="6"/>
        <v>0</v>
      </c>
      <c r="S51" s="34">
        <f t="shared" si="6"/>
        <v>0</v>
      </c>
      <c r="T51" s="34">
        <f t="shared" si="6"/>
        <v>0</v>
      </c>
      <c r="U51" s="34">
        <f t="shared" si="6"/>
        <v>0</v>
      </c>
      <c r="V51" s="34">
        <f t="shared" si="6"/>
        <v>0</v>
      </c>
      <c r="W51" s="35">
        <f t="shared" si="5"/>
        <v>0</v>
      </c>
      <c r="Y51" s="12"/>
    </row>
    <row r="52" spans="1:25" ht="15.75">
      <c r="A52" s="22" t="s">
        <v>51</v>
      </c>
      <c r="B52" s="12">
        <v>16</v>
      </c>
      <c r="C52" s="34">
        <f t="shared" si="6"/>
        <v>0</v>
      </c>
      <c r="D52" s="34">
        <f t="shared" si="6"/>
        <v>0</v>
      </c>
      <c r="E52" s="34">
        <f t="shared" si="6"/>
        <v>0</v>
      </c>
      <c r="F52" s="34">
        <f t="shared" si="6"/>
        <v>0</v>
      </c>
      <c r="G52" s="34">
        <f t="shared" si="6"/>
        <v>0</v>
      </c>
      <c r="H52" s="34">
        <f t="shared" si="6"/>
        <v>0</v>
      </c>
      <c r="I52" s="34">
        <f t="shared" si="6"/>
        <v>0</v>
      </c>
      <c r="J52" s="34">
        <f t="shared" si="6"/>
        <v>0</v>
      </c>
      <c r="K52" s="34">
        <f t="shared" si="6"/>
        <v>0</v>
      </c>
      <c r="L52" s="34">
        <f t="shared" si="6"/>
        <v>0</v>
      </c>
      <c r="M52" s="34">
        <f t="shared" si="6"/>
        <v>0</v>
      </c>
      <c r="N52" s="34">
        <f t="shared" si="6"/>
        <v>0</v>
      </c>
      <c r="O52" s="34">
        <f t="shared" si="6"/>
        <v>0</v>
      </c>
      <c r="P52" s="34">
        <f t="shared" si="6"/>
        <v>0</v>
      </c>
      <c r="Q52" s="34">
        <f t="shared" si="6"/>
        <v>0</v>
      </c>
      <c r="R52" s="34">
        <f t="shared" si="6"/>
        <v>0</v>
      </c>
      <c r="S52" s="34">
        <f t="shared" si="6"/>
        <v>0</v>
      </c>
      <c r="T52" s="34">
        <f t="shared" si="6"/>
        <v>0</v>
      </c>
      <c r="U52" s="34">
        <f t="shared" si="6"/>
        <v>0</v>
      </c>
      <c r="V52" s="34">
        <f t="shared" si="6"/>
        <v>0</v>
      </c>
      <c r="W52" s="35">
        <f t="shared" si="5"/>
        <v>0</v>
      </c>
      <c r="X52" s="37"/>
      <c r="Y52" s="12"/>
    </row>
    <row r="53" spans="1:25" ht="15.75">
      <c r="A53" s="22" t="s">
        <v>49</v>
      </c>
      <c r="B53" s="12">
        <v>17</v>
      </c>
      <c r="C53" s="34">
        <f t="shared" si="6"/>
        <v>0</v>
      </c>
      <c r="D53" s="34">
        <f t="shared" si="6"/>
        <v>0</v>
      </c>
      <c r="E53" s="34">
        <f t="shared" si="6"/>
        <v>0</v>
      </c>
      <c r="F53" s="34">
        <f t="shared" si="6"/>
        <v>0</v>
      </c>
      <c r="G53" s="34">
        <f t="shared" si="6"/>
        <v>0</v>
      </c>
      <c r="H53" s="34">
        <f t="shared" si="6"/>
        <v>0</v>
      </c>
      <c r="I53" s="34">
        <f t="shared" si="6"/>
        <v>0</v>
      </c>
      <c r="J53" s="34">
        <f t="shared" si="6"/>
        <v>0</v>
      </c>
      <c r="K53" s="34">
        <f t="shared" si="6"/>
        <v>0</v>
      </c>
      <c r="L53" s="34">
        <f t="shared" si="6"/>
        <v>0</v>
      </c>
      <c r="M53" s="34">
        <f t="shared" si="6"/>
        <v>0</v>
      </c>
      <c r="N53" s="34">
        <f t="shared" si="6"/>
        <v>0</v>
      </c>
      <c r="O53" s="34">
        <f t="shared" si="6"/>
        <v>0</v>
      </c>
      <c r="P53" s="34">
        <f t="shared" si="6"/>
        <v>0</v>
      </c>
      <c r="Q53" s="34">
        <f t="shared" si="6"/>
        <v>0</v>
      </c>
      <c r="R53" s="34">
        <f t="shared" si="6"/>
        <v>0</v>
      </c>
      <c r="S53" s="34">
        <f t="shared" si="6"/>
        <v>0</v>
      </c>
      <c r="T53" s="34">
        <f t="shared" si="6"/>
        <v>0</v>
      </c>
      <c r="U53" s="34">
        <f t="shared" si="6"/>
        <v>0</v>
      </c>
      <c r="V53" s="34">
        <f t="shared" si="6"/>
        <v>0</v>
      </c>
      <c r="W53" s="35">
        <f t="shared" si="5"/>
        <v>0</v>
      </c>
      <c r="X53" s="37"/>
      <c r="Y53" s="12"/>
    </row>
    <row r="54" spans="1:25" ht="15.75">
      <c r="A54" s="22" t="s">
        <v>57</v>
      </c>
      <c r="B54" s="12">
        <v>18</v>
      </c>
      <c r="C54" s="34">
        <f t="shared" si="6"/>
        <v>0</v>
      </c>
      <c r="D54" s="34">
        <f t="shared" si="6"/>
        <v>0</v>
      </c>
      <c r="E54" s="34">
        <f t="shared" si="6"/>
        <v>0</v>
      </c>
      <c r="F54" s="34">
        <f t="shared" si="6"/>
        <v>0</v>
      </c>
      <c r="G54" s="34">
        <f t="shared" si="6"/>
        <v>0</v>
      </c>
      <c r="H54" s="34">
        <f t="shared" si="6"/>
        <v>0</v>
      </c>
      <c r="I54" s="34">
        <f t="shared" si="6"/>
        <v>0</v>
      </c>
      <c r="J54" s="34">
        <f t="shared" si="6"/>
        <v>0</v>
      </c>
      <c r="K54" s="34">
        <f t="shared" si="6"/>
        <v>0</v>
      </c>
      <c r="L54" s="34">
        <f t="shared" si="6"/>
        <v>0</v>
      </c>
      <c r="M54" s="34">
        <f t="shared" si="6"/>
        <v>0</v>
      </c>
      <c r="N54" s="34">
        <f t="shared" si="6"/>
        <v>0</v>
      </c>
      <c r="O54" s="34">
        <f t="shared" si="6"/>
        <v>0</v>
      </c>
      <c r="P54" s="34">
        <f t="shared" si="6"/>
        <v>0</v>
      </c>
      <c r="Q54" s="34">
        <f t="shared" si="6"/>
        <v>0</v>
      </c>
      <c r="R54" s="34">
        <f t="shared" si="6"/>
        <v>0</v>
      </c>
      <c r="S54" s="34">
        <f t="shared" si="6"/>
        <v>0</v>
      </c>
      <c r="T54" s="34">
        <f t="shared" si="6"/>
        <v>0</v>
      </c>
      <c r="U54" s="34">
        <f t="shared" si="6"/>
        <v>0</v>
      </c>
      <c r="V54" s="34">
        <f t="shared" si="6"/>
        <v>0</v>
      </c>
      <c r="W54" s="35">
        <f t="shared" si="5"/>
        <v>0</v>
      </c>
      <c r="X54" s="37"/>
      <c r="Y54" s="12"/>
    </row>
    <row r="55" spans="1:25" ht="16.5" thickBot="1">
      <c r="A55" s="31"/>
      <c r="B55" s="12">
        <v>19</v>
      </c>
      <c r="C55" s="34">
        <f t="shared" si="6"/>
        <v>0</v>
      </c>
      <c r="D55" s="34">
        <f t="shared" si="6"/>
        <v>0</v>
      </c>
      <c r="E55" s="34">
        <f t="shared" si="6"/>
        <v>0</v>
      </c>
      <c r="F55" s="34">
        <f t="shared" si="6"/>
        <v>0</v>
      </c>
      <c r="G55" s="34">
        <f t="shared" si="6"/>
        <v>0</v>
      </c>
      <c r="H55" s="34">
        <f t="shared" si="6"/>
        <v>0</v>
      </c>
      <c r="I55" s="34">
        <f t="shared" si="6"/>
        <v>0</v>
      </c>
      <c r="J55" s="34">
        <f t="shared" si="6"/>
        <v>0</v>
      </c>
      <c r="K55" s="34">
        <f t="shared" si="6"/>
        <v>0</v>
      </c>
      <c r="L55" s="34">
        <f t="shared" si="6"/>
        <v>0</v>
      </c>
      <c r="M55" s="34">
        <f t="shared" si="6"/>
        <v>0</v>
      </c>
      <c r="N55" s="34">
        <f t="shared" si="6"/>
        <v>0</v>
      </c>
      <c r="O55" s="34">
        <f t="shared" si="6"/>
        <v>0</v>
      </c>
      <c r="P55" s="34">
        <f t="shared" si="6"/>
        <v>0</v>
      </c>
      <c r="Q55" s="34">
        <f t="shared" si="6"/>
        <v>0</v>
      </c>
      <c r="R55" s="34">
        <f t="shared" si="6"/>
        <v>0</v>
      </c>
      <c r="S55" s="34">
        <f t="shared" si="6"/>
        <v>0</v>
      </c>
      <c r="T55" s="34">
        <f t="shared" si="6"/>
        <v>0</v>
      </c>
      <c r="U55" s="34">
        <f t="shared" si="6"/>
        <v>0</v>
      </c>
      <c r="V55" s="34">
        <f t="shared" si="6"/>
        <v>0</v>
      </c>
      <c r="W55" s="35">
        <f t="shared" si="5"/>
        <v>0</v>
      </c>
      <c r="X55" s="37"/>
      <c r="Y55" s="12"/>
    </row>
    <row r="56" spans="1:25" ht="16.5" thickBot="1">
      <c r="A56" s="38"/>
      <c r="B56" s="39">
        <v>20</v>
      </c>
      <c r="C56" s="40">
        <f t="shared" si="6"/>
        <v>0</v>
      </c>
      <c r="D56" s="40">
        <f t="shared" si="6"/>
        <v>0</v>
      </c>
      <c r="E56" s="40">
        <f t="shared" si="6"/>
        <v>0</v>
      </c>
      <c r="F56" s="40">
        <f t="shared" si="6"/>
        <v>0</v>
      </c>
      <c r="G56" s="34">
        <f t="shared" si="6"/>
        <v>0</v>
      </c>
      <c r="H56" s="34">
        <f t="shared" si="6"/>
        <v>0</v>
      </c>
      <c r="I56" s="34">
        <f t="shared" si="6"/>
        <v>0</v>
      </c>
      <c r="J56" s="34">
        <f t="shared" si="6"/>
        <v>0</v>
      </c>
      <c r="K56" s="34">
        <f t="shared" si="6"/>
        <v>0</v>
      </c>
      <c r="L56" s="34">
        <f t="shared" si="6"/>
        <v>0</v>
      </c>
      <c r="M56" s="34">
        <f t="shared" si="6"/>
        <v>0</v>
      </c>
      <c r="N56" s="34">
        <f t="shared" si="6"/>
        <v>0</v>
      </c>
      <c r="O56" s="34">
        <f t="shared" si="6"/>
        <v>0</v>
      </c>
      <c r="P56" s="34">
        <f t="shared" si="6"/>
        <v>0</v>
      </c>
      <c r="Q56" s="34">
        <f t="shared" si="6"/>
        <v>0</v>
      </c>
      <c r="R56" s="34">
        <f t="shared" si="6"/>
        <v>0</v>
      </c>
      <c r="S56" s="34">
        <f t="shared" si="6"/>
        <v>0</v>
      </c>
      <c r="T56" s="34">
        <f t="shared" si="6"/>
        <v>0</v>
      </c>
      <c r="U56" s="34">
        <f t="shared" si="6"/>
        <v>0</v>
      </c>
      <c r="V56" s="34">
        <f t="shared" si="6"/>
        <v>0</v>
      </c>
      <c r="W56" s="35">
        <f t="shared" si="5"/>
        <v>0</v>
      </c>
      <c r="X56" s="41" t="s">
        <v>58</v>
      </c>
      <c r="Y56" s="12"/>
    </row>
    <row r="57" spans="3:24" ht="15.75" thickBot="1">
      <c r="C57" s="35">
        <f aca="true" t="shared" si="7" ref="C57:V57">SUM(C37:C56)</f>
        <v>326</v>
      </c>
      <c r="D57" s="35">
        <f t="shared" si="7"/>
        <v>273</v>
      </c>
      <c r="E57" s="35">
        <f t="shared" si="7"/>
        <v>545</v>
      </c>
      <c r="F57" s="35">
        <f t="shared" si="7"/>
        <v>554</v>
      </c>
      <c r="G57" s="35">
        <f t="shared" si="7"/>
        <v>0</v>
      </c>
      <c r="H57" s="35">
        <f t="shared" si="7"/>
        <v>0</v>
      </c>
      <c r="I57" s="35">
        <f t="shared" si="7"/>
        <v>0</v>
      </c>
      <c r="J57" s="35">
        <f t="shared" si="7"/>
        <v>0</v>
      </c>
      <c r="K57" s="35">
        <f t="shared" si="7"/>
        <v>0</v>
      </c>
      <c r="L57" s="35">
        <f t="shared" si="7"/>
        <v>0</v>
      </c>
      <c r="M57" s="35">
        <f t="shared" si="7"/>
        <v>0</v>
      </c>
      <c r="N57" s="35">
        <f t="shared" si="7"/>
        <v>0</v>
      </c>
      <c r="O57" s="35">
        <f t="shared" si="7"/>
        <v>0</v>
      </c>
      <c r="P57" s="35">
        <f t="shared" si="7"/>
        <v>0</v>
      </c>
      <c r="Q57" s="35">
        <f t="shared" si="7"/>
        <v>0</v>
      </c>
      <c r="R57" s="35">
        <f t="shared" si="7"/>
        <v>0</v>
      </c>
      <c r="S57" s="35">
        <f t="shared" si="7"/>
        <v>0</v>
      </c>
      <c r="T57" s="35">
        <f t="shared" si="7"/>
        <v>0</v>
      </c>
      <c r="U57" s="35">
        <f t="shared" si="7"/>
        <v>0</v>
      </c>
      <c r="V57" s="35">
        <f t="shared" si="7"/>
        <v>0</v>
      </c>
      <c r="X57">
        <f>SUM(W37:W56)</f>
        <v>1698</v>
      </c>
    </row>
    <row r="58" spans="16:22" ht="21" thickBot="1">
      <c r="P58" s="42" t="s">
        <v>59</v>
      </c>
      <c r="Q58" s="43">
        <f>SUM(C57:V57)</f>
        <v>1698</v>
      </c>
      <c r="R58" s="44"/>
      <c r="S58" s="44"/>
      <c r="T58" s="44"/>
      <c r="U58" s="44"/>
      <c r="V58" s="44"/>
    </row>
    <row r="61" spans="3:4" ht="15.75">
      <c r="C61" s="26" t="s">
        <v>60</v>
      </c>
      <c r="D61" s="26">
        <f>X30</f>
        <v>120</v>
      </c>
    </row>
    <row r="62" spans="3:4" ht="15.75">
      <c r="C62" s="3"/>
      <c r="D62" s="3"/>
    </row>
    <row r="63" spans="3:4" ht="20.25">
      <c r="C63" s="45" t="s">
        <v>61</v>
      </c>
      <c r="D63" s="26">
        <f>COMBIN(D61,2)</f>
        <v>7140</v>
      </c>
    </row>
    <row r="64" spans="3:4" ht="18.75">
      <c r="C64" s="46"/>
      <c r="D64" s="3"/>
    </row>
    <row r="65" spans="3:4" ht="20.25">
      <c r="C65" s="26" t="s">
        <v>62</v>
      </c>
      <c r="D65" s="26">
        <f>COMBIN(D61,2)^2</f>
        <v>50979600</v>
      </c>
    </row>
    <row r="66" spans="3:4" ht="15.75">
      <c r="C66" s="3"/>
      <c r="D66" s="3"/>
    </row>
    <row r="67" spans="3:4" ht="18.75">
      <c r="C67" s="26" t="s">
        <v>63</v>
      </c>
      <c r="D67" s="26">
        <f>D61^2</f>
        <v>14400</v>
      </c>
    </row>
    <row r="68" spans="3:4" ht="15.75">
      <c r="C68" s="3"/>
      <c r="D68" s="3"/>
    </row>
    <row r="69" spans="3:4" ht="20.25">
      <c r="C69" s="26" t="s">
        <v>64</v>
      </c>
      <c r="D69" s="26">
        <f>Y27</f>
        <v>3800</v>
      </c>
    </row>
    <row r="70" spans="3:4" ht="15.75">
      <c r="C70" s="3"/>
      <c r="D70" s="3"/>
    </row>
    <row r="71" spans="3:4" ht="20.25">
      <c r="C71" s="26" t="s">
        <v>65</v>
      </c>
      <c r="D71" s="26">
        <f>Q29</f>
        <v>3670</v>
      </c>
    </row>
    <row r="72" spans="3:4" ht="15.75">
      <c r="C72" s="3"/>
      <c r="D72" s="3"/>
    </row>
    <row r="73" spans="3:4" ht="20.25">
      <c r="C73" s="26" t="s">
        <v>59</v>
      </c>
      <c r="D73" s="26">
        <f>Q58</f>
        <v>1698</v>
      </c>
    </row>
    <row r="74" spans="3:4" ht="15.75">
      <c r="C74" s="3"/>
      <c r="D74" s="3"/>
    </row>
    <row r="75" spans="3:4" ht="15.75">
      <c r="C75" s="26" t="s">
        <v>66</v>
      </c>
      <c r="D75" s="26">
        <f>(D73-D61)/2</f>
        <v>789</v>
      </c>
    </row>
    <row r="76" spans="3:4" ht="15.75">
      <c r="C76" s="3"/>
      <c r="D76" s="3"/>
    </row>
    <row r="77" spans="3:4" ht="15.75">
      <c r="C77" s="26" t="s">
        <v>67</v>
      </c>
      <c r="D77" s="26">
        <f>(D69-D73)/2</f>
        <v>1051</v>
      </c>
    </row>
    <row r="78" spans="3:4" ht="15.75">
      <c r="C78" s="3"/>
      <c r="D78" s="3"/>
    </row>
    <row r="79" spans="3:4" ht="15.75">
      <c r="C79" s="26" t="s">
        <v>68</v>
      </c>
      <c r="D79" s="26">
        <f>(D71-D73)/2</f>
        <v>986</v>
      </c>
    </row>
    <row r="80" spans="3:4" ht="15.75">
      <c r="C80" s="3"/>
      <c r="D80" s="3"/>
    </row>
    <row r="81" spans="3:4" ht="15.75">
      <c r="C81" s="26" t="s">
        <v>69</v>
      </c>
      <c r="D81" s="26">
        <f>(D73+D67-D69-D71)/2</f>
        <v>4314</v>
      </c>
    </row>
    <row r="82" spans="3:4" ht="15.75" thickBot="1">
      <c r="C82" s="47"/>
      <c r="D82" s="47"/>
    </row>
    <row r="83" spans="3:5" ht="15">
      <c r="C83" s="48" t="s">
        <v>70</v>
      </c>
      <c r="D83" s="49" t="s">
        <v>71</v>
      </c>
      <c r="E83" s="30">
        <f>D63*(D75+D81)-((D75+D77)*(D75+D79)+(D79+D81)*(D77+D81))</f>
        <v>4734920</v>
      </c>
    </row>
    <row r="84" spans="3:5" ht="15">
      <c r="C84" s="50"/>
      <c r="D84" s="13" t="s">
        <v>72</v>
      </c>
      <c r="E84" s="51">
        <f>D63^2-((D75+D77)*(D75+D79)+(D79+D81)*(D77+D81))</f>
        <v>19279100</v>
      </c>
    </row>
    <row r="85" spans="3:5" ht="15">
      <c r="C85" s="50"/>
      <c r="D85" s="13"/>
      <c r="E85" s="51"/>
    </row>
    <row r="86" spans="3:5" ht="15.75" thickBot="1">
      <c r="C86" s="52"/>
      <c r="D86" s="53" t="s">
        <v>70</v>
      </c>
      <c r="E86" s="54">
        <f>E83/E84</f>
        <v>0.24559860159447278</v>
      </c>
    </row>
    <row r="88" spans="2:6" ht="15.75">
      <c r="B88" s="3" t="s">
        <v>73</v>
      </c>
      <c r="F88" s="55" t="str">
        <f>IF(E86&gt;=0.9,"EXCELLENT",IF(E86&gt;=0.8,"GOOD",IF(E86&gt;=0.65,"MODERATE","POOR")))</f>
        <v>POOR</v>
      </c>
    </row>
    <row r="89" spans="2:6" ht="15.75">
      <c r="B89" s="3"/>
      <c r="F89" s="55"/>
    </row>
    <row r="90" spans="2:6" ht="15">
      <c r="B90" s="56" t="s">
        <v>74</v>
      </c>
      <c r="C90" s="57"/>
      <c r="D90" s="57"/>
      <c r="E90" s="57"/>
      <c r="F90" s="58"/>
    </row>
    <row r="91" spans="2:6" ht="15">
      <c r="B91" s="59" t="s">
        <v>75</v>
      </c>
      <c r="C91" s="12"/>
      <c r="D91" s="12" t="s">
        <v>76</v>
      </c>
      <c r="E91" s="12"/>
      <c r="F91" s="14"/>
    </row>
    <row r="92" spans="2:6" ht="15">
      <c r="B92" s="59" t="s">
        <v>77</v>
      </c>
      <c r="C92" s="12"/>
      <c r="D92" s="12" t="s">
        <v>78</v>
      </c>
      <c r="E92" s="12"/>
      <c r="F92" s="14"/>
    </row>
    <row r="93" spans="2:6" ht="15">
      <c r="B93" s="59" t="s">
        <v>79</v>
      </c>
      <c r="C93" s="12"/>
      <c r="D93" s="12" t="s">
        <v>80</v>
      </c>
      <c r="E93" s="12"/>
      <c r="F93" s="14"/>
    </row>
    <row r="94" spans="2:6" ht="15">
      <c r="B94" s="60" t="s">
        <v>81</v>
      </c>
      <c r="C94" s="15"/>
      <c r="D94" s="15" t="s">
        <v>82</v>
      </c>
      <c r="E94" s="15"/>
      <c r="F94" s="61"/>
    </row>
    <row r="95" spans="2:6" ht="15">
      <c r="B95" s="12"/>
      <c r="C95" s="12"/>
      <c r="D95" s="12"/>
      <c r="E95" s="12"/>
      <c r="F95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OSAMORSOFT</dc:creator>
  <cp:keywords/>
  <dc:description/>
  <cp:lastModifiedBy>OSAMORSOFT</cp:lastModifiedBy>
  <dcterms:created xsi:type="dcterms:W3CDTF">2015-01-18T16:25:22Z</dcterms:created>
  <dcterms:modified xsi:type="dcterms:W3CDTF">2015-10-11T22:49:40Z</dcterms:modified>
  <cp:category/>
  <cp:version/>
  <cp:contentType/>
  <cp:contentStatus/>
</cp:coreProperties>
</file>